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735"/>
  </bookViews>
  <sheets>
    <sheet name="Cuadro 28" sheetId="10" r:id="rId1"/>
  </sheets>
  <definedNames>
    <definedName name="_xlnm.Print_Titles" localSheetId="0">'Cuadro 28'!$1:$8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46" i="10" l="1"/>
  <c r="A1147" i="10"/>
  <c r="A1148" i="10"/>
  <c r="A1149" i="10"/>
  <c r="A1150" i="10"/>
  <c r="A1151" i="10"/>
  <c r="A1152" i="10"/>
  <c r="A1153" i="10"/>
  <c r="A1154" i="10"/>
  <c r="A1155" i="10"/>
  <c r="A1156" i="10"/>
  <c r="A1157" i="10"/>
  <c r="A1158" i="10"/>
  <c r="A1159" i="10"/>
  <c r="A1160" i="10"/>
  <c r="A1161" i="10"/>
  <c r="A1162" i="10"/>
  <c r="A1163" i="10"/>
  <c r="A1145" i="10"/>
  <c r="A1118" i="10"/>
  <c r="A1119" i="10"/>
  <c r="A1120" i="10"/>
  <c r="A1121" i="10"/>
  <c r="A1122" i="10"/>
  <c r="A1123" i="10"/>
  <c r="A1124" i="10"/>
  <c r="A1125" i="10"/>
  <c r="A1126" i="10"/>
  <c r="A1127" i="10"/>
  <c r="A1128" i="10"/>
  <c r="A1129" i="10"/>
  <c r="A1130" i="10"/>
  <c r="A1131" i="10"/>
  <c r="A1132" i="10"/>
  <c r="A1133" i="10"/>
  <c r="A1134" i="10"/>
  <c r="A1135" i="10"/>
  <c r="A1136" i="10"/>
  <c r="A1137" i="10"/>
  <c r="A1138" i="10"/>
  <c r="A1139" i="10"/>
  <c r="A1140" i="10"/>
  <c r="A1141" i="10"/>
  <c r="A1117" i="10"/>
  <c r="A1091" i="10"/>
  <c r="A1092" i="10"/>
  <c r="A1093" i="10"/>
  <c r="A1094" i="10"/>
  <c r="A1095" i="10"/>
  <c r="A1096" i="10"/>
  <c r="A1097" i="10"/>
  <c r="A1098" i="10"/>
  <c r="A1099" i="10"/>
  <c r="A1100" i="10"/>
  <c r="A1101" i="10"/>
  <c r="A1102" i="10"/>
  <c r="A1103" i="10"/>
  <c r="A1104" i="10"/>
  <c r="A1105" i="10"/>
  <c r="A1106" i="10"/>
  <c r="A1107" i="10"/>
  <c r="A1108" i="10"/>
  <c r="A1109" i="10"/>
  <c r="A1110" i="10"/>
  <c r="A1111" i="10"/>
  <c r="A1112" i="10"/>
  <c r="A1113" i="10"/>
  <c r="A1090" i="10"/>
  <c r="A1076" i="10"/>
  <c r="A1077" i="10"/>
  <c r="A1078" i="10"/>
  <c r="A1079" i="10"/>
  <c r="A1080" i="10"/>
  <c r="A1081" i="10"/>
  <c r="A1082" i="10"/>
  <c r="A1083" i="10"/>
  <c r="A1084" i="10"/>
  <c r="A1085" i="10"/>
  <c r="A1086" i="10"/>
  <c r="A1075" i="10"/>
  <c r="A1055" i="10"/>
  <c r="A1056" i="10"/>
  <c r="A1057" i="10"/>
  <c r="A1058" i="10"/>
  <c r="A1059" i="10"/>
  <c r="A1060" i="10"/>
  <c r="A1061" i="10"/>
  <c r="A1062" i="10"/>
  <c r="A1063" i="10"/>
  <c r="A1064" i="10"/>
  <c r="A1065" i="10"/>
  <c r="A1066" i="10"/>
  <c r="A1067" i="10"/>
  <c r="A1068" i="10"/>
  <c r="A1069" i="10"/>
  <c r="A1070" i="10"/>
  <c r="A1071" i="10"/>
  <c r="A1054" i="10"/>
  <c r="A1036" i="10"/>
  <c r="A1037" i="10"/>
  <c r="A1038" i="10"/>
  <c r="A1039" i="10"/>
  <c r="A1040" i="10"/>
  <c r="A1041" i="10"/>
  <c r="A1042" i="10"/>
  <c r="A1043" i="10"/>
  <c r="A1044" i="10"/>
  <c r="A1045" i="10"/>
  <c r="A1046" i="10"/>
  <c r="A1047" i="10"/>
  <c r="A1048" i="10"/>
  <c r="A1049" i="10"/>
  <c r="A1050" i="10"/>
  <c r="A1035" i="10"/>
  <c r="A1014" i="10"/>
  <c r="A1015" i="10"/>
  <c r="A1016" i="10"/>
  <c r="A1017" i="10"/>
  <c r="A1018" i="10"/>
  <c r="A1019" i="10"/>
  <c r="A1020" i="10"/>
  <c r="A1021" i="10"/>
  <c r="A1022" i="10"/>
  <c r="A1023" i="10"/>
  <c r="A1024" i="10"/>
  <c r="A1025" i="10"/>
  <c r="A1026" i="10"/>
  <c r="A1027" i="10"/>
  <c r="A1028" i="10"/>
  <c r="A1029" i="10"/>
  <c r="A1030" i="10"/>
  <c r="A1031" i="10"/>
  <c r="A1013" i="10"/>
  <c r="A992" i="10"/>
  <c r="A993" i="10"/>
  <c r="A994" i="10"/>
  <c r="A995" i="10"/>
  <c r="A996" i="10"/>
  <c r="A997" i="10"/>
  <c r="A998" i="10"/>
  <c r="A999" i="10"/>
  <c r="A1000" i="10"/>
  <c r="A1001" i="10"/>
  <c r="A1002" i="10"/>
  <c r="A1003" i="10"/>
  <c r="A1004" i="10"/>
  <c r="A1005" i="10"/>
  <c r="A1006" i="10"/>
  <c r="A1007" i="10"/>
  <c r="A1008" i="10"/>
  <c r="A1009" i="10"/>
  <c r="A991" i="10"/>
  <c r="A969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68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41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10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881" i="10"/>
  <c r="A852" i="10"/>
  <c r="A853" i="10"/>
  <c r="A854" i="10"/>
  <c r="A855" i="10"/>
  <c r="A856" i="10"/>
  <c r="A857" i="10"/>
  <c r="A858" i="10"/>
  <c r="A859" i="10"/>
  <c r="A860" i="10"/>
  <c r="A861" i="10"/>
  <c r="A862" i="10"/>
  <c r="A863" i="10"/>
  <c r="A864" i="10"/>
  <c r="A865" i="10"/>
  <c r="A866" i="10"/>
  <c r="A867" i="10"/>
  <c r="A868" i="10"/>
  <c r="A869" i="10"/>
  <c r="A870" i="10"/>
  <c r="A871" i="10"/>
  <c r="A872" i="10"/>
  <c r="A873" i="10"/>
  <c r="A874" i="10"/>
  <c r="A875" i="10"/>
  <c r="A876" i="10"/>
  <c r="A877" i="10"/>
  <c r="A851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22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797" i="10"/>
  <c r="A792" i="10"/>
  <c r="A793" i="10"/>
  <c r="A791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62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33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02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74" i="10"/>
  <c r="A664" i="10"/>
  <c r="A665" i="10"/>
  <c r="A666" i="10"/>
  <c r="A667" i="10"/>
  <c r="A668" i="10"/>
  <c r="A669" i="10"/>
  <c r="A670" i="10"/>
  <c r="A663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44" i="10"/>
  <c r="A643" i="10"/>
  <c r="A642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16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587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5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28" i="10"/>
  <c r="A529" i="10"/>
  <c r="A530" i="10"/>
  <c r="A531" i="10"/>
  <c r="A532" i="10"/>
  <c r="A533" i="10"/>
  <c r="A534" i="10"/>
  <c r="A535" i="10"/>
  <c r="A536" i="10"/>
  <c r="A537" i="10"/>
  <c r="A538" i="10"/>
  <c r="A527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04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478" i="10"/>
  <c r="A469" i="10"/>
  <c r="A470" i="10"/>
  <c r="A471" i="10"/>
  <c r="A472" i="10"/>
  <c r="A473" i="10"/>
  <c r="A474" i="10"/>
  <c r="A475" i="10"/>
  <c r="A46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48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21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03" i="10"/>
  <c r="A391" i="10"/>
  <c r="A392" i="10"/>
  <c r="A393" i="10"/>
  <c r="A394" i="10"/>
  <c r="A395" i="10"/>
  <c r="A396" i="10"/>
  <c r="A397" i="10"/>
  <c r="A398" i="10"/>
  <c r="A399" i="10"/>
  <c r="A390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61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40" i="10"/>
  <c r="A524" i="10"/>
  <c r="A526" i="10"/>
  <c r="A387" i="10"/>
  <c r="Y1129" i="10" l="1"/>
  <c r="Y1130" i="10"/>
  <c r="Y1131" i="10"/>
  <c r="Y1133" i="10"/>
  <c r="Y1134" i="10"/>
  <c r="Y1135" i="10"/>
  <c r="Y1136" i="10"/>
  <c r="Y1138" i="10"/>
  <c r="Y1139" i="10"/>
  <c r="Y1140" i="10"/>
  <c r="Y1141" i="10"/>
  <c r="A1142" i="10"/>
  <c r="Y1142" i="10" s="1"/>
  <c r="Y1143" i="10"/>
  <c r="A1144" i="10"/>
  <c r="Y1144" i="10" s="1"/>
  <c r="Y1145" i="10"/>
  <c r="Y1146" i="10"/>
  <c r="Y1147" i="10"/>
  <c r="Y1148" i="10"/>
  <c r="Y1149" i="10"/>
  <c r="Y1150" i="10"/>
  <c r="Y1151" i="10"/>
  <c r="Y1152" i="10"/>
  <c r="Y1153" i="10"/>
  <c r="Y1154" i="10"/>
  <c r="Y1155" i="10"/>
  <c r="Y1156" i="10"/>
  <c r="Y1157" i="10"/>
  <c r="Y1158" i="10"/>
  <c r="Y1159" i="10"/>
  <c r="Y1160" i="10"/>
  <c r="Y1161" i="10"/>
  <c r="Y1162" i="10"/>
  <c r="Y1163" i="10"/>
  <c r="Y1128" i="10"/>
  <c r="Y1137" i="10"/>
  <c r="Y1065" i="10"/>
  <c r="Y1066" i="10"/>
  <c r="Y1067" i="10"/>
  <c r="Y1068" i="10"/>
  <c r="Y1069" i="10"/>
  <c r="Y1070" i="10"/>
  <c r="Y1071" i="10"/>
  <c r="A1072" i="10"/>
  <c r="Y1072" i="10" s="1"/>
  <c r="Y1073" i="10"/>
  <c r="A1074" i="10"/>
  <c r="Y1074" i="10" s="1"/>
  <c r="Y1075" i="10"/>
  <c r="Y1077" i="10"/>
  <c r="Y1078" i="10"/>
  <c r="Y1079" i="10"/>
  <c r="Y1080" i="10"/>
  <c r="Y1081" i="10"/>
  <c r="Y1082" i="10"/>
  <c r="Y1084" i="10"/>
  <c r="Y1085" i="10"/>
  <c r="Y1086" i="10"/>
  <c r="A1087" i="10"/>
  <c r="Y1087" i="10" s="1"/>
  <c r="Y1088" i="10"/>
  <c r="A1089" i="10"/>
  <c r="Y1089" i="10" s="1"/>
  <c r="Y1090" i="10"/>
  <c r="Y1091" i="10"/>
  <c r="Y1092" i="10"/>
  <c r="Y1093" i="10"/>
  <c r="Y1094" i="10"/>
  <c r="Y1095" i="10"/>
  <c r="Y1096" i="10"/>
  <c r="Y1097" i="10"/>
  <c r="Y1098" i="10"/>
  <c r="Y1099" i="10"/>
  <c r="Y1100" i="10"/>
  <c r="Y1101" i="10"/>
  <c r="Y1102" i="10"/>
  <c r="Y1103" i="10"/>
  <c r="Y1104" i="10"/>
  <c r="Y1105" i="10"/>
  <c r="Y1106" i="10"/>
  <c r="Y1107" i="10"/>
  <c r="Y1108" i="10"/>
  <c r="Y1109" i="10"/>
  <c r="Y1110" i="10"/>
  <c r="Y1111" i="10"/>
  <c r="Y1112" i="10"/>
  <c r="Y1113" i="10"/>
  <c r="A1114" i="10"/>
  <c r="Y1114" i="10" s="1"/>
  <c r="Y1115" i="10"/>
  <c r="A1116" i="10"/>
  <c r="Y1116" i="10" s="1"/>
  <c r="Y1117" i="10"/>
  <c r="Y1118" i="10"/>
  <c r="Y1119" i="10"/>
  <c r="Y1120" i="10"/>
  <c r="Y1121" i="10"/>
  <c r="Y1122" i="10"/>
  <c r="Y1123" i="10"/>
  <c r="Y1124" i="10"/>
  <c r="Y1125" i="10"/>
  <c r="Y997" i="10"/>
  <c r="Y998" i="10"/>
  <c r="Y999" i="10"/>
  <c r="Y1000" i="10"/>
  <c r="Y1001" i="10"/>
  <c r="Y1002" i="10"/>
  <c r="Y1004" i="10"/>
  <c r="Y1005" i="10"/>
  <c r="Y1006" i="10"/>
  <c r="Y1007" i="10"/>
  <c r="Y1008" i="10"/>
  <c r="Y1009" i="10"/>
  <c r="A1010" i="10"/>
  <c r="Y1010" i="10" s="1"/>
  <c r="Y1011" i="10"/>
  <c r="A1012" i="10"/>
  <c r="Y1012" i="10" s="1"/>
  <c r="Y1013" i="10"/>
  <c r="Y1014" i="10"/>
  <c r="Y1015" i="10"/>
  <c r="Y1016" i="10"/>
  <c r="Y1017" i="10"/>
  <c r="Y1018" i="10"/>
  <c r="Y1019" i="10"/>
  <c r="Y1020" i="10"/>
  <c r="Y1022" i="10"/>
  <c r="Y1023" i="10"/>
  <c r="Y1024" i="10"/>
  <c r="Y1025" i="10"/>
  <c r="Y1026" i="10"/>
  <c r="Y1027" i="10"/>
  <c r="Y1028" i="10"/>
  <c r="Y1029" i="10"/>
  <c r="Y1030" i="10"/>
  <c r="Y1031" i="10"/>
  <c r="A1032" i="10"/>
  <c r="Y1032" i="10" s="1"/>
  <c r="Y1033" i="10"/>
  <c r="A1034" i="10"/>
  <c r="Y1034" i="10" s="1"/>
  <c r="Y1035" i="10"/>
  <c r="Y1036" i="10"/>
  <c r="Y1037" i="10"/>
  <c r="Y1038" i="10"/>
  <c r="Y1039" i="10"/>
  <c r="Y1040" i="10"/>
  <c r="Y1041" i="10"/>
  <c r="Y1042" i="10"/>
  <c r="Y1043" i="10"/>
  <c r="Y1044" i="10"/>
  <c r="Y1045" i="10"/>
  <c r="Y1046" i="10"/>
  <c r="Y1047" i="10"/>
  <c r="Y1048" i="10"/>
  <c r="Y1049" i="10"/>
  <c r="Y1050" i="10"/>
  <c r="A1051" i="10"/>
  <c r="Y1051" i="10" s="1"/>
  <c r="Y1052" i="10"/>
  <c r="A1053" i="10"/>
  <c r="Y1053" i="10" s="1"/>
  <c r="Y1054" i="10"/>
  <c r="Y1055" i="10"/>
  <c r="Y1056" i="10"/>
  <c r="Y1057" i="10"/>
  <c r="Y1058" i="10"/>
  <c r="Y1059" i="10"/>
  <c r="Y1060" i="10"/>
  <c r="Y996" i="10"/>
  <c r="Y931" i="10"/>
  <c r="Y932" i="10"/>
  <c r="Y933" i="10"/>
  <c r="Y934" i="10"/>
  <c r="Y935" i="10"/>
  <c r="Y936" i="10"/>
  <c r="Y937" i="10"/>
  <c r="A938" i="10"/>
  <c r="Y938" i="10" s="1"/>
  <c r="Y939" i="10"/>
  <c r="A940" i="10"/>
  <c r="Y940" i="10" s="1"/>
  <c r="Y941" i="10"/>
  <c r="Y942" i="10"/>
  <c r="Y943" i="10"/>
  <c r="Y944" i="10"/>
  <c r="Y945" i="10"/>
  <c r="Y946" i="10"/>
  <c r="Y947" i="10"/>
  <c r="Y948" i="10"/>
  <c r="Y949" i="10"/>
  <c r="Y950" i="10"/>
  <c r="Y951" i="10"/>
  <c r="Y952" i="10"/>
  <c r="Y953" i="10"/>
  <c r="Y954" i="10"/>
  <c r="Y955" i="10"/>
  <c r="Y956" i="10"/>
  <c r="Y957" i="10"/>
  <c r="Y958" i="10"/>
  <c r="Y959" i="10"/>
  <c r="Y960" i="10"/>
  <c r="Y961" i="10"/>
  <c r="Y962" i="10"/>
  <c r="Y963" i="10"/>
  <c r="Y964" i="10"/>
  <c r="A965" i="10"/>
  <c r="Y965" i="10" s="1"/>
  <c r="Y966" i="10"/>
  <c r="A967" i="10"/>
  <c r="Y967" i="10" s="1"/>
  <c r="Y968" i="10"/>
  <c r="Y969" i="10"/>
  <c r="Y970" i="10"/>
  <c r="Y971" i="10"/>
  <c r="Y972" i="10"/>
  <c r="Y973" i="10"/>
  <c r="Y974" i="10"/>
  <c r="Y975" i="10"/>
  <c r="Y976" i="10"/>
  <c r="Y977" i="10"/>
  <c r="Y978" i="10"/>
  <c r="Y979" i="10"/>
  <c r="Y980" i="10"/>
  <c r="Y981" i="10"/>
  <c r="Y982" i="10"/>
  <c r="Y983" i="10"/>
  <c r="Y984" i="10"/>
  <c r="Y985" i="10"/>
  <c r="Y986" i="10"/>
  <c r="Y987" i="10"/>
  <c r="A988" i="10"/>
  <c r="Y988" i="10" s="1"/>
  <c r="Y989" i="10"/>
  <c r="A990" i="10"/>
  <c r="Y990" i="10" s="1"/>
  <c r="Y991" i="10"/>
  <c r="Y992" i="10"/>
  <c r="Y930" i="10"/>
  <c r="Y864" i="10"/>
  <c r="Y865" i="10"/>
  <c r="Y866" i="10"/>
  <c r="Y868" i="10"/>
  <c r="Y869" i="10"/>
  <c r="Y870" i="10"/>
  <c r="Y871" i="10"/>
  <c r="Y872" i="10"/>
  <c r="Y873" i="10"/>
  <c r="Y874" i="10"/>
  <c r="Y875" i="10"/>
  <c r="Y876" i="10"/>
  <c r="Y877" i="10"/>
  <c r="A878" i="10"/>
  <c r="Y878" i="10" s="1"/>
  <c r="Y879" i="10"/>
  <c r="A880" i="10"/>
  <c r="Y880" i="10" s="1"/>
  <c r="Y881" i="10"/>
  <c r="Y882" i="10"/>
  <c r="Y883" i="10"/>
  <c r="Y885" i="10"/>
  <c r="Y886" i="10"/>
  <c r="Y887" i="10"/>
  <c r="Y888" i="10"/>
  <c r="Y889" i="10"/>
  <c r="Y890" i="10"/>
  <c r="Y891" i="10"/>
  <c r="Y892" i="10"/>
  <c r="Y893" i="10"/>
  <c r="Y894" i="10"/>
  <c r="Y895" i="10"/>
  <c r="Y896" i="10"/>
  <c r="Y897" i="10"/>
  <c r="Y898" i="10"/>
  <c r="Y899" i="10"/>
  <c r="Y900" i="10"/>
  <c r="Y901" i="10"/>
  <c r="Y902" i="10"/>
  <c r="Y903" i="10"/>
  <c r="Y904" i="10"/>
  <c r="Y905" i="10"/>
  <c r="Y906" i="10"/>
  <c r="A907" i="10"/>
  <c r="Y907" i="10" s="1"/>
  <c r="Y908" i="10"/>
  <c r="A909" i="10"/>
  <c r="Y909" i="10" s="1"/>
  <c r="Y910" i="10"/>
  <c r="Y911" i="10"/>
  <c r="Y912" i="10"/>
  <c r="Y913" i="10"/>
  <c r="Y914" i="10"/>
  <c r="Y915" i="10"/>
  <c r="Y916" i="10"/>
  <c r="Y917" i="10"/>
  <c r="Y918" i="10"/>
  <c r="Y919" i="10"/>
  <c r="Y920" i="10"/>
  <c r="Y921" i="10"/>
  <c r="Y922" i="10"/>
  <c r="Y923" i="10"/>
  <c r="Y924" i="10"/>
  <c r="Y925" i="10"/>
  <c r="Y926" i="10"/>
  <c r="Y863" i="10"/>
  <c r="Y798" i="10"/>
  <c r="Y799" i="10"/>
  <c r="Y800" i="10"/>
  <c r="Y801" i="10"/>
  <c r="Y802" i="10"/>
  <c r="Y803" i="10"/>
  <c r="Y804" i="10"/>
  <c r="Y805" i="10"/>
  <c r="Y806" i="10"/>
  <c r="Y807" i="10"/>
  <c r="Y808" i="10"/>
  <c r="Y809" i="10"/>
  <c r="Y810" i="10"/>
  <c r="Y811" i="10"/>
  <c r="Y812" i="10"/>
  <c r="Y813" i="10"/>
  <c r="Y814" i="10"/>
  <c r="Y816" i="10"/>
  <c r="Y817" i="10"/>
  <c r="Y818" i="10"/>
  <c r="A819" i="10"/>
  <c r="Y819" i="10" s="1"/>
  <c r="Y820" i="10"/>
  <c r="A821" i="10"/>
  <c r="Y821" i="10" s="1"/>
  <c r="Y822" i="10"/>
  <c r="Y823" i="10"/>
  <c r="Y824" i="10"/>
  <c r="Y825" i="10"/>
  <c r="Y826" i="10"/>
  <c r="Y827" i="10"/>
  <c r="Y828" i="10"/>
  <c r="Y829" i="10"/>
  <c r="Y830" i="10"/>
  <c r="Y831" i="10"/>
  <c r="Y832" i="10"/>
  <c r="Y833" i="10"/>
  <c r="Y834" i="10"/>
  <c r="Y835" i="10"/>
  <c r="Y836" i="10"/>
  <c r="Y837" i="10"/>
  <c r="Y838" i="10"/>
  <c r="Y839" i="10"/>
  <c r="Y840" i="10"/>
  <c r="Y841" i="10"/>
  <c r="Y842" i="10"/>
  <c r="Y843" i="10"/>
  <c r="Y844" i="10"/>
  <c r="Y845" i="10"/>
  <c r="Y846" i="10"/>
  <c r="Y847" i="10"/>
  <c r="A848" i="10"/>
  <c r="Y848" i="10" s="1"/>
  <c r="Y849" i="10"/>
  <c r="A850" i="10"/>
  <c r="Y850" i="10" s="1"/>
  <c r="Y851" i="10"/>
  <c r="Y852" i="10"/>
  <c r="Y853" i="10"/>
  <c r="Y854" i="10"/>
  <c r="Y855" i="10"/>
  <c r="Y856" i="10"/>
  <c r="Y857" i="10"/>
  <c r="Y858" i="10"/>
  <c r="Y859" i="10"/>
  <c r="Y797" i="10"/>
  <c r="A732" i="10"/>
  <c r="Y732" i="10" s="1"/>
  <c r="Y733" i="10"/>
  <c r="Y734" i="10"/>
  <c r="Y735" i="10"/>
  <c r="Y736" i="10"/>
  <c r="Y737" i="10"/>
  <c r="Y738" i="10"/>
  <c r="Y739" i="10"/>
  <c r="Y740" i="10"/>
  <c r="Y741" i="10"/>
  <c r="Y742" i="10"/>
  <c r="Y743" i="10"/>
  <c r="Y744" i="10"/>
  <c r="Y745" i="10"/>
  <c r="Y746" i="10"/>
  <c r="Y747" i="10"/>
  <c r="Y748" i="10"/>
  <c r="Y749" i="10"/>
  <c r="Y731" i="10"/>
  <c r="Y664" i="10"/>
  <c r="Y665" i="10"/>
  <c r="Y666" i="10"/>
  <c r="Y667" i="10"/>
  <c r="Y668" i="10"/>
  <c r="Y669" i="10"/>
  <c r="Y670" i="10"/>
  <c r="A671" i="10"/>
  <c r="Y671" i="10" s="1"/>
  <c r="Y672" i="10"/>
  <c r="A673" i="10"/>
  <c r="Y673" i="10" s="1"/>
  <c r="Y674" i="10"/>
  <c r="Y675" i="10"/>
  <c r="Y676" i="10"/>
  <c r="Y677" i="10"/>
  <c r="Y678" i="10"/>
  <c r="Y679" i="10"/>
  <c r="Y680" i="10"/>
  <c r="Y681" i="10"/>
  <c r="Y682" i="10"/>
  <c r="Y684" i="10"/>
  <c r="Y685" i="10"/>
  <c r="Y686" i="10"/>
  <c r="Y687" i="10"/>
  <c r="Y688" i="10"/>
  <c r="Y689" i="10"/>
  <c r="Y690" i="10"/>
  <c r="Y691" i="10"/>
  <c r="Y692" i="10"/>
  <c r="Y693" i="10"/>
  <c r="Y694" i="10"/>
  <c r="Y695" i="10"/>
  <c r="Y696" i="10"/>
  <c r="Y697" i="10"/>
  <c r="Y698" i="10"/>
  <c r="A699" i="10"/>
  <c r="Y699" i="10" s="1"/>
  <c r="Y700" i="10"/>
  <c r="A701" i="10"/>
  <c r="Y701" i="10" s="1"/>
  <c r="Y702" i="10"/>
  <c r="Y703" i="10"/>
  <c r="Y704" i="10"/>
  <c r="Y705" i="10"/>
  <c r="Y706" i="10"/>
  <c r="Y707" i="10"/>
  <c r="Y708" i="10"/>
  <c r="Y709" i="10"/>
  <c r="Y710" i="10"/>
  <c r="Y711" i="10"/>
  <c r="Y712" i="10"/>
  <c r="Y713" i="10"/>
  <c r="Y714" i="10"/>
  <c r="Y715" i="10"/>
  <c r="Y716" i="10"/>
  <c r="Y717" i="10"/>
  <c r="Y718" i="10"/>
  <c r="Y720" i="10"/>
  <c r="Y721" i="10"/>
  <c r="Y722" i="10"/>
  <c r="Y723" i="10"/>
  <c r="Y724" i="10"/>
  <c r="Y725" i="10"/>
  <c r="Y726" i="10"/>
  <c r="Y727" i="10"/>
  <c r="Y663" i="10"/>
  <c r="Y600" i="10"/>
  <c r="Y601" i="10"/>
  <c r="Y602" i="10"/>
  <c r="Y603" i="10"/>
  <c r="Y604" i="10"/>
  <c r="Y605" i="10"/>
  <c r="Y606" i="10"/>
  <c r="Y607" i="10"/>
  <c r="Y608" i="10"/>
  <c r="Y609" i="10"/>
  <c r="Y610" i="10"/>
  <c r="Y611" i="10"/>
  <c r="Y612" i="10"/>
  <c r="A613" i="10"/>
  <c r="Y613" i="10" s="1"/>
  <c r="Y614" i="10"/>
  <c r="A615" i="10"/>
  <c r="Y615" i="10" s="1"/>
  <c r="Y616" i="10"/>
  <c r="Y617" i="10"/>
  <c r="Y619" i="10"/>
  <c r="Y620" i="10"/>
  <c r="Y621" i="10"/>
  <c r="Y622" i="10"/>
  <c r="Y623" i="10"/>
  <c r="Y624" i="10"/>
  <c r="Y625" i="10"/>
  <c r="Y626" i="10"/>
  <c r="Y627" i="10"/>
  <c r="Y628" i="10"/>
  <c r="Y629" i="10"/>
  <c r="Y630" i="10"/>
  <c r="Y631" i="10"/>
  <c r="Y632" i="10"/>
  <c r="Y633" i="10"/>
  <c r="Y634" i="10"/>
  <c r="Y635" i="10"/>
  <c r="Y636" i="10"/>
  <c r="Y637" i="10"/>
  <c r="Y638" i="10"/>
  <c r="Y639" i="10"/>
  <c r="Y640" i="10"/>
  <c r="A641" i="10"/>
  <c r="Y641" i="10" s="1"/>
  <c r="Y642" i="10"/>
  <c r="Y643" i="10"/>
  <c r="Y644" i="10"/>
  <c r="Y645" i="10"/>
  <c r="Y647" i="10"/>
  <c r="Y648" i="10"/>
  <c r="Y649" i="10"/>
  <c r="Y650" i="10"/>
  <c r="Y651" i="10"/>
  <c r="Y652" i="10"/>
  <c r="Y653" i="10"/>
  <c r="Y654" i="10"/>
  <c r="Y655" i="10"/>
  <c r="Y656" i="10"/>
  <c r="Y657" i="10"/>
  <c r="Y658" i="10"/>
  <c r="Y659" i="10"/>
  <c r="Y599" i="10"/>
  <c r="Y534" i="10"/>
  <c r="Y535" i="10"/>
  <c r="Y536" i="10"/>
  <c r="Y537" i="10"/>
  <c r="Y538" i="10"/>
  <c r="Y539" i="10"/>
  <c r="Y540" i="10"/>
  <c r="Y541" i="10"/>
  <c r="Y542" i="10"/>
  <c r="Y543" i="10"/>
  <c r="Y544" i="10"/>
  <c r="Y545" i="10"/>
  <c r="Y546" i="10"/>
  <c r="Y547" i="10"/>
  <c r="Y548" i="10"/>
  <c r="Y549" i="10"/>
  <c r="Y550" i="10"/>
  <c r="Y552" i="10"/>
  <c r="Y553" i="10"/>
  <c r="Y554" i="10"/>
  <c r="A555" i="10"/>
  <c r="Y555" i="10" s="1"/>
  <c r="Y556" i="10"/>
  <c r="A557" i="10"/>
  <c r="Y557" i="10" s="1"/>
  <c r="Y558" i="10"/>
  <c r="Y559" i="10"/>
  <c r="Y560" i="10"/>
  <c r="Y561" i="10"/>
  <c r="Y562" i="10"/>
  <c r="Y563" i="10"/>
  <c r="Y564" i="10"/>
  <c r="Y565" i="10"/>
  <c r="Y566" i="10"/>
  <c r="Y567" i="10"/>
  <c r="Y568" i="10"/>
  <c r="Y569" i="10"/>
  <c r="Y570" i="10"/>
  <c r="Y571" i="10"/>
  <c r="Y572" i="10"/>
  <c r="Y573" i="10"/>
  <c r="Y574" i="10"/>
  <c r="Y575" i="10"/>
  <c r="Y576" i="10"/>
  <c r="Y577" i="10"/>
  <c r="Y578" i="10"/>
  <c r="Y579" i="10"/>
  <c r="Y580" i="10"/>
  <c r="Y581" i="10"/>
  <c r="Y582" i="10"/>
  <c r="Y583" i="10"/>
  <c r="A584" i="10"/>
  <c r="Y584" i="10" s="1"/>
  <c r="Y585" i="10"/>
  <c r="A586" i="10"/>
  <c r="Y586" i="10" s="1"/>
  <c r="Y587" i="10"/>
  <c r="Y588" i="10"/>
  <c r="Y589" i="10"/>
  <c r="Y590" i="10"/>
  <c r="Y591" i="10"/>
  <c r="Y592" i="10"/>
  <c r="Y593" i="10"/>
  <c r="Y594" i="10"/>
  <c r="Y595" i="10"/>
  <c r="Y533" i="10"/>
  <c r="Y469" i="10"/>
  <c r="Y470" i="10"/>
  <c r="Y471" i="10"/>
  <c r="Y472" i="10"/>
  <c r="Y473" i="10"/>
  <c r="Y474" i="10"/>
  <c r="Y475" i="10"/>
  <c r="Y476" i="10"/>
  <c r="A477" i="10"/>
  <c r="Y477" i="10" s="1"/>
  <c r="Y478" i="10"/>
  <c r="Y479" i="10"/>
  <c r="Y480" i="10"/>
  <c r="Y481" i="10"/>
  <c r="Y482" i="10"/>
  <c r="Y483" i="10"/>
  <c r="Y484" i="10"/>
  <c r="Y485" i="10"/>
  <c r="Y486" i="10"/>
  <c r="Y487" i="10"/>
  <c r="Y488" i="10"/>
  <c r="Y489" i="10"/>
  <c r="Y490" i="10"/>
  <c r="Y491" i="10"/>
  <c r="Y492" i="10"/>
  <c r="Y493" i="10"/>
  <c r="Y494" i="10"/>
  <c r="Y495" i="10"/>
  <c r="Y496" i="10"/>
  <c r="Y497" i="10"/>
  <c r="Y498" i="10"/>
  <c r="Y499" i="10"/>
  <c r="Y500" i="10"/>
  <c r="A501" i="10"/>
  <c r="Y502" i="10"/>
  <c r="A503" i="10"/>
  <c r="Y503" i="10" s="1"/>
  <c r="Y504" i="10"/>
  <c r="Y505" i="10"/>
  <c r="Y506" i="10"/>
  <c r="Y507" i="10"/>
  <c r="Y508" i="10"/>
  <c r="Y509" i="10"/>
  <c r="Y510" i="10"/>
  <c r="Y511" i="10"/>
  <c r="Y512" i="10"/>
  <c r="Y513" i="10"/>
  <c r="Y514" i="10"/>
  <c r="Y515" i="10"/>
  <c r="Y516" i="10"/>
  <c r="Y517" i="10"/>
  <c r="Y518" i="10"/>
  <c r="Y519" i="10"/>
  <c r="Y520" i="10"/>
  <c r="Y521" i="10"/>
  <c r="Y522" i="10"/>
  <c r="Y523" i="10"/>
  <c r="Y524" i="10"/>
  <c r="Y525" i="10"/>
  <c r="Y526" i="10"/>
  <c r="Y527" i="10"/>
  <c r="Y528" i="10"/>
  <c r="Y529" i="10"/>
  <c r="Y404" i="10"/>
  <c r="Y405" i="10"/>
  <c r="Y406" i="10"/>
  <c r="Y407" i="10"/>
  <c r="Y408" i="10"/>
  <c r="Y409" i="10"/>
  <c r="Y410" i="10"/>
  <c r="Y411" i="10"/>
  <c r="Y412" i="10"/>
  <c r="Y413" i="10"/>
  <c r="Y414" i="10"/>
  <c r="Y415" i="10"/>
  <c r="Y416" i="10"/>
  <c r="Y417" i="10"/>
  <c r="A418" i="10"/>
  <c r="Y418" i="10" s="1"/>
  <c r="Y419" i="10"/>
  <c r="A420" i="10"/>
  <c r="Y420" i="10" s="1"/>
  <c r="Y421" i="10"/>
  <c r="Y422" i="10"/>
  <c r="Y423" i="10"/>
  <c r="Y424" i="10"/>
  <c r="Y425" i="10"/>
  <c r="Y426" i="10"/>
  <c r="Y427" i="10"/>
  <c r="Y428" i="10"/>
  <c r="Y429" i="10"/>
  <c r="Y430" i="10"/>
  <c r="Y431" i="10"/>
  <c r="Y432" i="10"/>
  <c r="Y433" i="10"/>
  <c r="Y434" i="10"/>
  <c r="Y435" i="10"/>
  <c r="Y436" i="10"/>
  <c r="Y437" i="10"/>
  <c r="Y438" i="10"/>
  <c r="Y439" i="10"/>
  <c r="Y440" i="10"/>
  <c r="Y441" i="10"/>
  <c r="Y442" i="10"/>
  <c r="Y443" i="10"/>
  <c r="Y444" i="10"/>
  <c r="A445" i="10"/>
  <c r="Y445" i="10" s="1"/>
  <c r="Y446" i="10"/>
  <c r="A447" i="10"/>
  <c r="Y447" i="10" s="1"/>
  <c r="Y448" i="10"/>
  <c r="Y449" i="10"/>
  <c r="Y450" i="10"/>
  <c r="Y451" i="10"/>
  <c r="Y452" i="10"/>
  <c r="Y453" i="10"/>
  <c r="Y454" i="10"/>
  <c r="Y455" i="10"/>
  <c r="Y456" i="10"/>
  <c r="Y457" i="10"/>
  <c r="Y458" i="10"/>
  <c r="Y459" i="10"/>
  <c r="Y460" i="10"/>
  <c r="Y461" i="10"/>
  <c r="Y462" i="10"/>
  <c r="Y463" i="10"/>
  <c r="Y464" i="10"/>
  <c r="Y403" i="10"/>
  <c r="Y338" i="10"/>
  <c r="A339" i="10"/>
  <c r="Y339" i="10" s="1"/>
  <c r="Y340" i="10"/>
  <c r="Y341" i="10"/>
  <c r="Y342" i="10"/>
  <c r="Y343" i="10"/>
  <c r="Y344" i="10"/>
  <c r="Y345" i="10"/>
  <c r="Y346" i="10"/>
  <c r="Y347" i="10"/>
  <c r="Y348" i="10"/>
  <c r="Y349" i="10"/>
  <c r="Y350" i="10"/>
  <c r="Y351" i="10"/>
  <c r="Y352" i="10"/>
  <c r="Y353" i="10"/>
  <c r="Y354" i="10"/>
  <c r="Y355" i="10"/>
  <c r="Y356" i="10"/>
  <c r="Y357" i="10"/>
  <c r="A358" i="10"/>
  <c r="Y358" i="10" s="1"/>
  <c r="Y359" i="10"/>
  <c r="A360" i="10"/>
  <c r="Y360" i="10" s="1"/>
  <c r="Y361" i="10"/>
  <c r="Y362" i="10"/>
  <c r="Y363" i="10"/>
  <c r="Y364" i="10"/>
  <c r="Y365" i="10"/>
  <c r="Y366" i="10"/>
  <c r="Y367" i="10"/>
  <c r="Y368" i="10"/>
  <c r="Y369" i="10"/>
  <c r="Y370" i="10"/>
  <c r="Y371" i="10"/>
  <c r="Y372" i="10"/>
  <c r="Y373" i="10"/>
  <c r="Y374" i="10"/>
  <c r="Y375" i="10"/>
  <c r="Y376" i="10"/>
  <c r="Y377" i="10"/>
  <c r="Y378" i="10"/>
  <c r="Y379" i="10"/>
  <c r="Y380" i="10"/>
  <c r="Y381" i="10"/>
  <c r="Y382" i="10"/>
  <c r="Y383" i="10"/>
  <c r="Y384" i="10"/>
  <c r="Y385" i="10"/>
  <c r="Y386" i="10"/>
  <c r="Y387" i="10"/>
  <c r="Y388" i="10"/>
  <c r="A389" i="10"/>
  <c r="Y389" i="10" s="1"/>
  <c r="Y390" i="10"/>
  <c r="Y391" i="10"/>
  <c r="Y392" i="10"/>
  <c r="Y393" i="10"/>
  <c r="Y394" i="10"/>
  <c r="Y395" i="10"/>
  <c r="Y396" i="10"/>
  <c r="Y397" i="10"/>
  <c r="Y398" i="10"/>
  <c r="Y399" i="10"/>
  <c r="Y337" i="10"/>
  <c r="Y271" i="10"/>
  <c r="Y272" i="10"/>
  <c r="A273" i="10"/>
  <c r="Y273" i="10" s="1"/>
  <c r="Y274" i="10"/>
  <c r="A275" i="10"/>
  <c r="Y275" i="10" s="1"/>
  <c r="Y276" i="10"/>
  <c r="Y277" i="10"/>
  <c r="A278" i="10"/>
  <c r="Y278" i="10" s="1"/>
  <c r="Y279" i="10"/>
  <c r="Y280" i="10"/>
  <c r="A281" i="10"/>
  <c r="Y281" i="10" s="1"/>
  <c r="Y282" i="10"/>
  <c r="A283" i="10"/>
  <c r="Y283" i="10" s="1"/>
  <c r="Y284" i="10"/>
  <c r="A285" i="10"/>
  <c r="Y286" i="10"/>
  <c r="Y287" i="10"/>
  <c r="A288" i="10"/>
  <c r="Y288" i="10" s="1"/>
  <c r="Y289" i="10"/>
  <c r="A290" i="10"/>
  <c r="Y290" i="10" s="1"/>
  <c r="Y291" i="10"/>
  <c r="A292" i="10"/>
  <c r="Y292" i="10" s="1"/>
  <c r="Y293" i="10"/>
  <c r="Y294" i="10"/>
  <c r="A295" i="10"/>
  <c r="Y295" i="10" s="1"/>
  <c r="Y296" i="10"/>
  <c r="A297" i="10"/>
  <c r="Y297" i="10" s="1"/>
  <c r="Y298" i="10"/>
  <c r="Y299" i="10"/>
  <c r="Y300" i="10"/>
  <c r="A301" i="10"/>
  <c r="Y301" i="10" s="1"/>
  <c r="Y302" i="10"/>
  <c r="Y303" i="10"/>
  <c r="Y304" i="10"/>
  <c r="Y305" i="10"/>
  <c r="A306" i="10"/>
  <c r="Y306" i="10" s="1"/>
  <c r="Y307" i="10"/>
  <c r="Y308" i="10"/>
  <c r="A309" i="10"/>
  <c r="Y309" i="10" s="1"/>
  <c r="Y310" i="10"/>
  <c r="A311" i="10"/>
  <c r="Y311" i="10" s="1"/>
  <c r="Y312" i="10"/>
  <c r="A313" i="10"/>
  <c r="Y313" i="10" s="1"/>
  <c r="Y314" i="10"/>
  <c r="Y315" i="10"/>
  <c r="A316" i="10"/>
  <c r="Y316" i="10" s="1"/>
  <c r="Y317" i="10"/>
  <c r="A318" i="10"/>
  <c r="Y318" i="10" s="1"/>
  <c r="Y319" i="10"/>
  <c r="Y320" i="10"/>
  <c r="Y321" i="10"/>
  <c r="Y322" i="10"/>
  <c r="A323" i="10"/>
  <c r="Y323" i="10" s="1"/>
  <c r="Y324" i="10"/>
  <c r="A325" i="10"/>
  <c r="Y325" i="10" s="1"/>
  <c r="Y326" i="10"/>
  <c r="Y327" i="10"/>
  <c r="Y328" i="10"/>
  <c r="A329" i="10"/>
  <c r="Y329" i="10" s="1"/>
  <c r="Y330" i="10"/>
  <c r="A331" i="10"/>
  <c r="Y331" i="10" s="1"/>
  <c r="Y332" i="10"/>
  <c r="Y333" i="10"/>
  <c r="Y270" i="10"/>
  <c r="A205" i="10"/>
  <c r="Y205" i="10" s="1"/>
  <c r="Y206" i="10"/>
  <c r="Y207" i="10"/>
  <c r="A208" i="10"/>
  <c r="Y208" i="10" s="1"/>
  <c r="Y209" i="10"/>
  <c r="A210" i="10"/>
  <c r="Y210" i="10" s="1"/>
  <c r="Y211" i="10"/>
  <c r="Y212" i="10"/>
  <c r="Y213" i="10"/>
  <c r="A214" i="10"/>
  <c r="Y214" i="10" s="1"/>
  <c r="Y215" i="10"/>
  <c r="A216" i="10"/>
  <c r="Y216" i="10" s="1"/>
  <c r="Y217" i="10"/>
  <c r="Y218" i="10"/>
  <c r="Y219" i="10"/>
  <c r="Y220" i="10"/>
  <c r="Y221" i="10"/>
  <c r="Y222" i="10"/>
  <c r="A223" i="10"/>
  <c r="Y223" i="10" s="1"/>
  <c r="Y224" i="10"/>
  <c r="A225" i="10"/>
  <c r="Y225" i="10" s="1"/>
  <c r="Y226" i="10"/>
  <c r="A227" i="10"/>
  <c r="Y227" i="10" s="1"/>
  <c r="Y228" i="10"/>
  <c r="Y229" i="10"/>
  <c r="A230" i="10"/>
  <c r="Y230" i="10" s="1"/>
  <c r="Y231" i="10"/>
  <c r="A232" i="10"/>
  <c r="Y232" i="10" s="1"/>
  <c r="Y233" i="10"/>
  <c r="A234" i="10"/>
  <c r="Y234" i="10" s="1"/>
  <c r="Y235" i="10"/>
  <c r="Y236" i="10"/>
  <c r="A237" i="10"/>
  <c r="Y237" i="10" s="1"/>
  <c r="Y238" i="10"/>
  <c r="A239" i="10"/>
  <c r="Y239" i="10" s="1"/>
  <c r="Y240" i="10"/>
  <c r="Y241" i="10"/>
  <c r="Y242" i="10"/>
  <c r="A243" i="10"/>
  <c r="Y243" i="10" s="1"/>
  <c r="Y244" i="10"/>
  <c r="A245" i="10"/>
  <c r="Y245" i="10" s="1"/>
  <c r="Y246" i="10"/>
  <c r="Y247" i="10"/>
  <c r="A248" i="10"/>
  <c r="Y248" i="10" s="1"/>
  <c r="Y249" i="10"/>
  <c r="Y250" i="10"/>
  <c r="A251" i="10"/>
  <c r="Y251" i="10" s="1"/>
  <c r="Y252" i="10"/>
  <c r="A253" i="10"/>
  <c r="Y253" i="10" s="1"/>
  <c r="Y254" i="10"/>
  <c r="A255" i="10"/>
  <c r="Y255" i="10" s="1"/>
  <c r="Y256" i="10"/>
  <c r="Y257" i="10"/>
  <c r="A258" i="10"/>
  <c r="Y258" i="10" s="1"/>
  <c r="Y259" i="10"/>
  <c r="A260" i="10"/>
  <c r="Y260" i="10" s="1"/>
  <c r="Y261" i="10"/>
  <c r="A262" i="10"/>
  <c r="Y262" i="10" s="1"/>
  <c r="Y263" i="10"/>
  <c r="Y264" i="10"/>
  <c r="A265" i="10"/>
  <c r="Y265" i="10" s="1"/>
  <c r="Y266" i="10"/>
  <c r="Y204" i="10"/>
  <c r="A142" i="10"/>
  <c r="Y142" i="10" s="1"/>
  <c r="Y143" i="10"/>
  <c r="Y144" i="10"/>
  <c r="A145" i="10"/>
  <c r="Y145" i="10" s="1"/>
  <c r="Y146" i="10"/>
  <c r="A147" i="10"/>
  <c r="Y147" i="10" s="1"/>
  <c r="Y148" i="10"/>
  <c r="A149" i="10"/>
  <c r="Y149" i="10" s="1"/>
  <c r="Y150" i="10"/>
  <c r="Y151" i="10"/>
  <c r="A152" i="10"/>
  <c r="Y152" i="10" s="1"/>
  <c r="Y153" i="10"/>
  <c r="A154" i="10"/>
  <c r="Y154" i="10" s="1"/>
  <c r="Y155" i="10"/>
  <c r="Y156" i="10"/>
  <c r="A157" i="10"/>
  <c r="Y157" i="10" s="1"/>
  <c r="Y158" i="10"/>
  <c r="A159" i="10"/>
  <c r="Y159" i="10" s="1"/>
  <c r="Y160" i="10"/>
  <c r="Y161" i="10"/>
  <c r="A162" i="10"/>
  <c r="Y162" i="10" s="1"/>
  <c r="Y163" i="10"/>
  <c r="Y164" i="10"/>
  <c r="A165" i="10"/>
  <c r="Y165" i="10" s="1"/>
  <c r="Y166" i="10"/>
  <c r="A167" i="10"/>
  <c r="Y167" i="10" s="1"/>
  <c r="Y168" i="10"/>
  <c r="Y169" i="10"/>
  <c r="A170" i="10"/>
  <c r="Y170" i="10" s="1"/>
  <c r="Y171" i="10"/>
  <c r="A172" i="10"/>
  <c r="Y172" i="10" s="1"/>
  <c r="Y173" i="10"/>
  <c r="A174" i="10"/>
  <c r="Y174" i="10" s="1"/>
  <c r="Y175" i="10"/>
  <c r="Y176" i="10"/>
  <c r="A177" i="10"/>
  <c r="Y177" i="10" s="1"/>
  <c r="Y178" i="10"/>
  <c r="A179" i="10"/>
  <c r="Y179" i="10" s="1"/>
  <c r="Y180" i="10"/>
  <c r="Y181" i="10"/>
  <c r="Y182" i="10"/>
  <c r="A183" i="10"/>
  <c r="Y183" i="10" s="1"/>
  <c r="Y184" i="10"/>
  <c r="A185" i="10"/>
  <c r="Y185" i="10" s="1"/>
  <c r="Y186" i="10"/>
  <c r="Y187" i="10"/>
  <c r="Y188" i="10"/>
  <c r="Y189" i="10"/>
  <c r="Y190" i="10"/>
  <c r="Y191" i="10"/>
  <c r="Y192" i="10"/>
  <c r="Y193" i="10"/>
  <c r="A194" i="10"/>
  <c r="Y194" i="10" s="1"/>
  <c r="Y195" i="10"/>
  <c r="A196" i="10"/>
  <c r="Y196" i="10" s="1"/>
  <c r="Y197" i="10"/>
  <c r="Y198" i="10"/>
  <c r="A199" i="10"/>
  <c r="Y199" i="10" s="1"/>
  <c r="Y200" i="10"/>
  <c r="Y141" i="10"/>
  <c r="Y77" i="10"/>
  <c r="A78" i="10"/>
  <c r="Y78" i="10" s="1"/>
  <c r="Y79" i="10"/>
  <c r="A80" i="10"/>
  <c r="Y80" i="10" s="1"/>
  <c r="Y81" i="10"/>
  <c r="A82" i="10"/>
  <c r="Y82" i="10" s="1"/>
  <c r="Y83" i="10"/>
  <c r="Y84" i="10"/>
  <c r="A85" i="10"/>
  <c r="Y85" i="10" s="1"/>
  <c r="Y86" i="10"/>
  <c r="A87" i="10"/>
  <c r="Y87" i="10" s="1"/>
  <c r="Y88" i="10"/>
  <c r="A89" i="10"/>
  <c r="Y89" i="10" s="1"/>
  <c r="Y90" i="10"/>
  <c r="Y91" i="10"/>
  <c r="A92" i="10"/>
  <c r="Y92" i="10" s="1"/>
  <c r="Y93" i="10"/>
  <c r="A94" i="10"/>
  <c r="Y94" i="10" s="1"/>
  <c r="Y95" i="10"/>
  <c r="Y96" i="10"/>
  <c r="Y97" i="10"/>
  <c r="A98" i="10"/>
  <c r="Y98" i="10" s="1"/>
  <c r="Y99" i="10"/>
  <c r="A100" i="10"/>
  <c r="Y100" i="10" s="1"/>
  <c r="Y101" i="10"/>
  <c r="Y102" i="10"/>
  <c r="Y103" i="10"/>
  <c r="A104" i="10"/>
  <c r="Y104" i="10" s="1"/>
  <c r="Y105" i="10"/>
  <c r="Y106" i="10"/>
  <c r="A107" i="10"/>
  <c r="Y107" i="10" s="1"/>
  <c r="Y108" i="10"/>
  <c r="A109" i="10"/>
  <c r="Y109" i="10" s="1"/>
  <c r="Y110" i="10"/>
  <c r="A111" i="10"/>
  <c r="Y111" i="10" s="1"/>
  <c r="Y112" i="10"/>
  <c r="Y113" i="10"/>
  <c r="A114" i="10"/>
  <c r="Y114" i="10" s="1"/>
  <c r="Y115" i="10"/>
  <c r="A116" i="10"/>
  <c r="Y116" i="10" s="1"/>
  <c r="Y117" i="10"/>
  <c r="A118" i="10"/>
  <c r="Y118" i="10" s="1"/>
  <c r="Y119" i="10"/>
  <c r="Y120" i="10"/>
  <c r="A121" i="10"/>
  <c r="Y121" i="10" s="1"/>
  <c r="Y122" i="10"/>
  <c r="A123" i="10"/>
  <c r="Y123" i="10" s="1"/>
  <c r="Y124" i="10"/>
  <c r="Y125" i="10"/>
  <c r="Y126" i="10"/>
  <c r="A127" i="10"/>
  <c r="Y127" i="10" s="1"/>
  <c r="Y128" i="10"/>
  <c r="A129" i="10"/>
  <c r="Y129" i="10" s="1"/>
  <c r="Y130" i="10"/>
  <c r="Y131" i="10"/>
  <c r="Y132" i="10"/>
  <c r="A133" i="10"/>
  <c r="Y133" i="10" s="1"/>
  <c r="Y134" i="10"/>
  <c r="Y135" i="10"/>
  <c r="A136" i="10"/>
  <c r="Y136" i="10" s="1"/>
  <c r="Y137" i="10"/>
  <c r="Y76" i="10"/>
  <c r="A11" i="10"/>
  <c r="Y11" i="10" s="1"/>
  <c r="Y12" i="10"/>
  <c r="Y14" i="10"/>
  <c r="A15" i="10"/>
  <c r="Y16" i="10"/>
  <c r="Y17" i="10"/>
  <c r="A18" i="10"/>
  <c r="Y18" i="10" s="1"/>
  <c r="Y19" i="10"/>
  <c r="A20" i="10"/>
  <c r="Y20" i="10" s="1"/>
  <c r="Y21" i="10"/>
  <c r="Y22" i="10"/>
  <c r="Y23" i="10"/>
  <c r="Y24" i="10"/>
  <c r="A25" i="10"/>
  <c r="Y25" i="10" s="1"/>
  <c r="Y26" i="10"/>
  <c r="A27" i="10"/>
  <c r="Y27" i="10" s="1"/>
  <c r="Y28" i="10"/>
  <c r="A29" i="10"/>
  <c r="Y29" i="10" s="1"/>
  <c r="Y30" i="10"/>
  <c r="Y31" i="10"/>
  <c r="A32" i="10"/>
  <c r="Y32" i="10" s="1"/>
  <c r="Y33" i="10"/>
  <c r="A34" i="10"/>
  <c r="Y34" i="10" s="1"/>
  <c r="Y35" i="10"/>
  <c r="Y36" i="10"/>
  <c r="Y37" i="10"/>
  <c r="A38" i="10"/>
  <c r="Y38" i="10" s="1"/>
  <c r="Y39" i="10"/>
  <c r="A40" i="10"/>
  <c r="Y40" i="10" s="1"/>
  <c r="Y41" i="10"/>
  <c r="Y42" i="10"/>
  <c r="Y43" i="10"/>
  <c r="A44" i="10"/>
  <c r="Y44" i="10" s="1"/>
  <c r="Y45" i="10"/>
  <c r="Y46" i="10"/>
  <c r="Y47" i="10"/>
  <c r="Y48" i="10"/>
  <c r="A49" i="10"/>
  <c r="Y49" i="10" s="1"/>
  <c r="Y50" i="10"/>
  <c r="A51" i="10"/>
  <c r="Y51" i="10" s="1"/>
  <c r="Y52" i="10"/>
  <c r="Y53" i="10"/>
  <c r="A54" i="10"/>
  <c r="Y54" i="10" s="1"/>
  <c r="Y55" i="10"/>
  <c r="A56" i="10"/>
  <c r="Y56" i="10" s="1"/>
  <c r="Y57" i="10"/>
  <c r="A58" i="10"/>
  <c r="Y58" i="10" s="1"/>
  <c r="Y59" i="10"/>
  <c r="Y60" i="10"/>
  <c r="A61" i="10"/>
  <c r="Y61" i="10" s="1"/>
  <c r="Y62" i="10"/>
  <c r="A63" i="10"/>
  <c r="Y63" i="10" s="1"/>
  <c r="Y64" i="10"/>
  <c r="Y65" i="10"/>
  <c r="Y66" i="10"/>
  <c r="A67" i="10"/>
  <c r="Y67" i="10" s="1"/>
  <c r="Y68" i="10"/>
  <c r="A69" i="10"/>
  <c r="Y69" i="10" s="1"/>
  <c r="Y70" i="10"/>
  <c r="Y71" i="10"/>
  <c r="Y72" i="10"/>
  <c r="Y468" i="10"/>
  <c r="Y1061" i="10"/>
  <c r="Y1064" i="10"/>
  <c r="Y993" i="10"/>
  <c r="Y927" i="10"/>
  <c r="Y860" i="10"/>
  <c r="Y784" i="10"/>
  <c r="Y785" i="10"/>
  <c r="Y786" i="10"/>
  <c r="Y787" i="10"/>
  <c r="A788" i="10"/>
  <c r="Y788" i="10" s="1"/>
  <c r="Y789" i="10"/>
  <c r="A790" i="10"/>
  <c r="Y790" i="10" s="1"/>
  <c r="Y791" i="10"/>
  <c r="Y792" i="10"/>
  <c r="Y793" i="10"/>
  <c r="A794" i="10"/>
  <c r="Y794" i="10" s="1"/>
  <c r="Y765" i="10"/>
  <c r="Y766" i="10"/>
  <c r="Y767" i="10"/>
  <c r="Y768" i="10"/>
  <c r="Y769" i="10"/>
  <c r="Y770" i="10"/>
  <c r="Y771" i="10"/>
  <c r="Y772" i="10"/>
  <c r="Y773" i="10"/>
  <c r="Y774" i="10"/>
  <c r="Y775" i="10"/>
  <c r="Y776" i="10"/>
  <c r="Y777" i="10"/>
  <c r="Y778" i="10"/>
  <c r="Y779" i="10"/>
  <c r="Y780" i="10"/>
  <c r="Y781" i="10"/>
  <c r="Y782" i="10"/>
  <c r="Y783" i="10"/>
  <c r="Y752" i="10"/>
  <c r="Y753" i="10"/>
  <c r="Y754" i="10"/>
  <c r="Y755" i="10"/>
  <c r="Y756" i="10"/>
  <c r="Y757" i="10"/>
  <c r="Y758" i="10"/>
  <c r="A759" i="10"/>
  <c r="Y759" i="10" s="1"/>
  <c r="Y760" i="10"/>
  <c r="A761" i="10"/>
  <c r="Y761" i="10" s="1"/>
  <c r="Y762" i="10"/>
  <c r="Y763" i="10"/>
  <c r="Y764" i="10"/>
  <c r="Y751" i="10"/>
  <c r="A728" i="10"/>
  <c r="Y728" i="10" s="1"/>
  <c r="A660" i="10"/>
  <c r="Y660" i="10" s="1"/>
  <c r="Y596" i="10"/>
  <c r="Y530" i="10"/>
  <c r="A465" i="10"/>
  <c r="Y465" i="10" s="1"/>
  <c r="A400" i="10"/>
  <c r="Y400" i="10" s="1"/>
  <c r="A334" i="10"/>
  <c r="Y334" i="10" s="1"/>
  <c r="A267" i="10"/>
  <c r="Y267" i="10" s="1"/>
  <c r="A138" i="10"/>
  <c r="Y138" i="10" s="1"/>
  <c r="A73" i="10"/>
  <c r="Y73" i="10" s="1"/>
  <c r="Y15" i="10"/>
  <c r="Y13" i="10"/>
  <c r="A10" i="10"/>
  <c r="Y10" i="10" s="1"/>
  <c r="N6" i="10"/>
  <c r="N5" i="10"/>
</calcChain>
</file>

<file path=xl/sharedStrings.xml><?xml version="1.0" encoding="utf-8"?>
<sst xmlns="http://schemas.openxmlformats.org/spreadsheetml/2006/main" count="859" uniqueCount="77">
  <si>
    <t>Total</t>
  </si>
  <si>
    <t>Ingreso mensual percibido (en balboas)</t>
  </si>
  <si>
    <t>Sin
ingreso</t>
  </si>
  <si>
    <t>Menos
de 100</t>
  </si>
  <si>
    <t>100 a
124</t>
  </si>
  <si>
    <t>125 a
174</t>
  </si>
  <si>
    <t>175 a
249</t>
  </si>
  <si>
    <t>250 a
399</t>
  </si>
  <si>
    <t>400 a
599</t>
  </si>
  <si>
    <t>600 a
799</t>
  </si>
  <si>
    <t>800 a
999</t>
  </si>
  <si>
    <t>1,000 a
1499</t>
  </si>
  <si>
    <t>1,500 a
1,999</t>
  </si>
  <si>
    <t>2,000 a
2,499</t>
  </si>
  <si>
    <t>2,500 a
2,999</t>
  </si>
  <si>
    <t>3,000 a 3,999</t>
  </si>
  <si>
    <t>4,000 a 4,999</t>
  </si>
  <si>
    <t>5,000 a 5,999</t>
  </si>
  <si>
    <t>6,000 y
más</t>
  </si>
  <si>
    <t>No decla-rado</t>
  </si>
  <si>
    <t>TOTAL</t>
  </si>
  <si>
    <t>Ningún grado</t>
  </si>
  <si>
    <t>Preescolar (Prejardín o Jardín)</t>
  </si>
  <si>
    <t>Enseñanza especial</t>
  </si>
  <si>
    <t>Primaria incompleta</t>
  </si>
  <si>
    <t>Primaria completa</t>
  </si>
  <si>
    <t>Vocacional</t>
  </si>
  <si>
    <t>Secundaria incompleta</t>
  </si>
  <si>
    <t>Secundaria completa</t>
  </si>
  <si>
    <t>Superior no universitaria</t>
  </si>
  <si>
    <t>Universidad, 1 a 3 años</t>
  </si>
  <si>
    <t>Universidad, 4 y más años</t>
  </si>
  <si>
    <t>Hombres</t>
  </si>
  <si>
    <t>Mujeres</t>
  </si>
  <si>
    <t>Bocas del Toro</t>
  </si>
  <si>
    <t xml:space="preserve">Cuadro 28. POBLACIÓN CON DISCAPACIDAD DE 10 Y MÁS AÑOS DE EDAD OCUPADA EN LA REPÚBLICA, </t>
  </si>
  <si>
    <t>Población con discapacidad de 10 y más años de edad ocupada</t>
  </si>
  <si>
    <t>Especialidad  (Posgrado)</t>
  </si>
  <si>
    <t>Maestría</t>
  </si>
  <si>
    <t>Doctorado</t>
  </si>
  <si>
    <t>Herrera</t>
  </si>
  <si>
    <t>Los Santos</t>
  </si>
  <si>
    <t>Veraguas</t>
  </si>
  <si>
    <t>Comarca Kuna Yala</t>
  </si>
  <si>
    <t>Darién</t>
  </si>
  <si>
    <t>Panamá</t>
  </si>
  <si>
    <t>Comarca Emberá</t>
  </si>
  <si>
    <t>POR INGRESO MENSUAL PERCIBIDO, SEGÚN PROVINCIA, COMARCA INDÍGENA, SEXO,</t>
  </si>
  <si>
    <t>Y NIVEL DE INSTRUCCIÓN: CENSOS 2023</t>
  </si>
  <si>
    <t>Provincia, comarca indígena, sexo y 
nivel de instrucción</t>
  </si>
  <si>
    <t xml:space="preserve">Panamá Oeste (1): </t>
  </si>
  <si>
    <t>Coclé</t>
  </si>
  <si>
    <t>Colón</t>
  </si>
  <si>
    <t>Chiriquí</t>
  </si>
  <si>
    <t>Comarca Ngäbe Buglé</t>
  </si>
  <si>
    <t>Lí-nea núm.</t>
  </si>
  <si>
    <t>..</t>
  </si>
  <si>
    <t xml:space="preserve"> .. Dato no aplicable al grupo o categoría.</t>
  </si>
  <si>
    <t xml:space="preserve"> - Cantidad nula o cero.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</si>
  <si>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</si>
  <si>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</si>
  <si>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</si>
  <si>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</si>
  <si>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</si>
  <si>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</si>
  <si>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</si>
  <si>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</si>
  <si>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</si>
  <si>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</si>
  <si>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</si>
  <si>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Panamá Oeste: (Continuación)</t>
  </si>
  <si>
    <t>Comarca Emberá: (Continuación)</t>
  </si>
  <si>
    <t>Comarca Ngäbe Buglé: (Continuación)</t>
  </si>
  <si>
    <t>Mediana de ingreso mensual (en balboas)</t>
  </si>
  <si>
    <t>Mujeres: (Continuación)</t>
  </si>
  <si>
    <t>(1) Provincia creada mediante Ley No. 119 del 30 de diciembre de 2013.</t>
  </si>
  <si>
    <t xml:space="preserve">                      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</si>
</sst>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2">
    <xf numFmtId="0" fontId="0" fillId="0" borderId="0" xfId="0"/>
    <xf numFmtId="0" fontId="2" fillId="0" borderId="0" xfId="1" applyFont="1"/>
    <xf numFmtId="0" fontId="4" fillId="0" borderId="0" xfId="1" applyFont="1"/>
    <xf numFmtId="0" fontId="4" fillId="0" borderId="0" xfId="1" applyFont="1" applyAlignment="1"/>
    <xf numFmtId="0" fontId="4" fillId="0" borderId="0" xfId="1" applyFont="1" applyAlignment="1">
      <alignment horizontal="right"/>
    </xf>
    <xf numFmtId="0" fontId="2" fillId="0" borderId="0" xfId="1" applyFont="1" applyFill="1"/>
    <xf numFmtId="0" fontId="3" fillId="0" borderId="0" xfId="2" applyFont="1" applyBorder="1" applyAlignment="1">
      <alignment vertical="top"/>
    </xf>
    <xf numFmtId="3" fontId="6" fillId="0" borderId="7" xfId="2" applyNumberFormat="1" applyFont="1" applyBorder="1" applyAlignment="1">
      <alignment horizontal="right" vertical="top"/>
    </xf>
    <xf numFmtId="164" fontId="3" fillId="0" borderId="7" xfId="2" applyNumberFormat="1" applyFont="1" applyBorder="1" applyAlignment="1">
      <alignment horizontal="right" vertical="top"/>
    </xf>
    <xf numFmtId="0" fontId="3" fillId="0" borderId="7" xfId="2" applyFont="1" applyBorder="1" applyAlignment="1">
      <alignment horizontal="left" vertical="top"/>
    </xf>
    <xf numFmtId="3" fontId="3" fillId="0" borderId="7" xfId="2" applyNumberFormat="1" applyFont="1" applyBorder="1" applyAlignment="1">
      <alignment horizontal="right" vertical="top"/>
    </xf>
    <xf numFmtId="0" fontId="3" fillId="0" borderId="7" xfId="2" applyFont="1" applyBorder="1" applyAlignment="1">
      <alignment vertical="top"/>
    </xf>
    <xf numFmtId="0" fontId="2" fillId="0" borderId="11" xfId="1" applyFont="1" applyBorder="1"/>
    <xf numFmtId="41" fontId="3" fillId="0" borderId="7" xfId="2" applyNumberFormat="1" applyFont="1" applyBorder="1" applyAlignment="1">
      <alignment horizontal="right" vertical="top"/>
    </xf>
    <xf numFmtId="41" fontId="6" fillId="0" borderId="7" xfId="2" applyNumberFormat="1" applyFont="1" applyBorder="1" applyAlignment="1">
      <alignment horizontal="right" vertical="top"/>
    </xf>
    <xf numFmtId="0" fontId="2" fillId="0" borderId="4" xfId="1" applyFont="1" applyBorder="1"/>
    <xf numFmtId="0" fontId="2" fillId="0" borderId="12" xfId="1" applyFont="1" applyBorder="1"/>
    <xf numFmtId="0" fontId="3" fillId="0" borderId="7" xfId="2" applyFont="1" applyBorder="1" applyAlignment="1">
      <alignment horizontal="right" vertical="top"/>
    </xf>
    <xf numFmtId="0" fontId="6" fillId="0" borderId="0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2" fillId="0" borderId="9" xfId="1" applyFont="1" applyBorder="1"/>
    <xf numFmtId="0" fontId="6" fillId="0" borderId="6" xfId="2" applyFont="1" applyBorder="1" applyAlignment="1">
      <alignment vertical="center"/>
    </xf>
    <xf numFmtId="0" fontId="3" fillId="0" borderId="8" xfId="2" applyFont="1" applyBorder="1" applyAlignment="1">
      <alignment vertical="top"/>
    </xf>
    <xf numFmtId="0" fontId="3" fillId="0" borderId="3" xfId="2" applyFont="1" applyBorder="1" applyAlignment="1">
      <alignment horizontal="left" vertical="top"/>
    </xf>
    <xf numFmtId="0" fontId="3" fillId="0" borderId="3" xfId="2" applyFont="1" applyBorder="1" applyAlignment="1">
      <alignment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right" vertical="center" wrapText="1"/>
    </xf>
    <xf numFmtId="0" fontId="4" fillId="2" borderId="0" xfId="1" applyFont="1" applyFill="1" applyBorder="1" applyAlignment="1">
      <alignment horizontal="right" vertical="center" wrapText="1"/>
    </xf>
    <xf numFmtId="0" fontId="4" fillId="2" borderId="9" xfId="1" applyFont="1" applyFill="1" applyBorder="1" applyAlignment="1">
      <alignment horizontal="right" vertical="center" wrapText="1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Cuadro 28" xfId="2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168"/>
  <sheetViews>
    <sheetView tabSelected="1" view="pageBreakPreview" zoomScaleNormal="100" zoomScaleSheetLayoutView="100" workbookViewId="0">
      <selection activeCell="H27" sqref="H27"/>
    </sheetView>
  </sheetViews>
  <sheetFormatPr baseColWidth="10" defaultColWidth="11.42578125" defaultRowHeight="12.75" x14ac:dyDescent="0.2"/>
  <cols>
    <col min="1" max="1" width="5.42578125" style="1" customWidth="1"/>
    <col min="2" max="3" width="3.28515625" style="1" customWidth="1"/>
    <col min="4" max="4" width="27.7109375" style="1" customWidth="1"/>
    <col min="5" max="23" width="9.7109375" style="1" customWidth="1"/>
    <col min="24" max="24" width="13.85546875" style="1" customWidth="1"/>
    <col min="25" max="25" width="5.85546875" style="1" customWidth="1"/>
    <col min="26" max="16384" width="11.42578125" style="1"/>
  </cols>
  <sheetData>
    <row r="1" spans="1:25" s="2" customFormat="1" x14ac:dyDescent="0.2">
      <c r="A1" s="3" t="s">
        <v>35</v>
      </c>
      <c r="B1" s="3"/>
      <c r="C1" s="3"/>
      <c r="Y1" s="4" t="s">
        <v>35</v>
      </c>
    </row>
    <row r="2" spans="1:25" s="2" customFormat="1" x14ac:dyDescent="0.2">
      <c r="A2" s="3" t="s">
        <v>47</v>
      </c>
      <c r="B2" s="3"/>
      <c r="C2" s="3"/>
      <c r="Y2" s="4" t="s">
        <v>47</v>
      </c>
    </row>
    <row r="3" spans="1:25" s="2" customFormat="1" x14ac:dyDescent="0.2">
      <c r="A3" s="3" t="s">
        <v>48</v>
      </c>
      <c r="B3" s="3"/>
      <c r="C3" s="3"/>
      <c r="Y3" s="4" t="s">
        <v>48</v>
      </c>
    </row>
    <row r="5" spans="1:25" ht="15" customHeight="1" x14ac:dyDescent="0.2">
      <c r="A5" s="33" t="s">
        <v>55</v>
      </c>
      <c r="B5" s="37" t="s">
        <v>49</v>
      </c>
      <c r="C5" s="38"/>
      <c r="D5" s="39"/>
      <c r="E5" s="36" t="s">
        <v>36</v>
      </c>
      <c r="F5" s="36"/>
      <c r="G5" s="36"/>
      <c r="H5" s="36"/>
      <c r="I5" s="36"/>
      <c r="J5" s="36"/>
      <c r="K5" s="36"/>
      <c r="L5" s="36"/>
      <c r="M5" s="36"/>
      <c r="N5" s="36" t="str">
        <f>E5</f>
        <v>Población con discapacidad de 10 y más años de edad ocupada</v>
      </c>
      <c r="O5" s="36"/>
      <c r="P5" s="36"/>
      <c r="Q5" s="36"/>
      <c r="R5" s="36"/>
      <c r="S5" s="36"/>
      <c r="T5" s="36"/>
      <c r="U5" s="36"/>
      <c r="V5" s="36"/>
      <c r="W5" s="36"/>
      <c r="X5" s="36"/>
      <c r="Y5" s="47" t="s">
        <v>55</v>
      </c>
    </row>
    <row r="6" spans="1:25" x14ac:dyDescent="0.2">
      <c r="A6" s="34"/>
      <c r="B6" s="40"/>
      <c r="C6" s="41"/>
      <c r="D6" s="42"/>
      <c r="E6" s="50" t="s">
        <v>0</v>
      </c>
      <c r="F6" s="36" t="s">
        <v>1</v>
      </c>
      <c r="G6" s="36"/>
      <c r="H6" s="36"/>
      <c r="I6" s="36"/>
      <c r="J6" s="36"/>
      <c r="K6" s="36"/>
      <c r="L6" s="36"/>
      <c r="M6" s="36"/>
      <c r="N6" s="36" t="str">
        <f>F6</f>
        <v>Ingreso mensual percibido (en balboas)</v>
      </c>
      <c r="O6" s="36"/>
      <c r="P6" s="36"/>
      <c r="Q6" s="36"/>
      <c r="R6" s="36"/>
      <c r="S6" s="36"/>
      <c r="T6" s="36"/>
      <c r="U6" s="36"/>
      <c r="V6" s="36"/>
      <c r="W6" s="36"/>
      <c r="X6" s="36"/>
      <c r="Y6" s="48"/>
    </row>
    <row r="7" spans="1:25" ht="22.5" customHeight="1" x14ac:dyDescent="0.2">
      <c r="A7" s="34"/>
      <c r="B7" s="40"/>
      <c r="C7" s="41"/>
      <c r="D7" s="42"/>
      <c r="E7" s="50"/>
      <c r="F7" s="51" t="s">
        <v>2</v>
      </c>
      <c r="G7" s="46" t="s">
        <v>3</v>
      </c>
      <c r="H7" s="46" t="s">
        <v>4</v>
      </c>
      <c r="I7" s="46" t="s">
        <v>5</v>
      </c>
      <c r="J7" s="46" t="s">
        <v>6</v>
      </c>
      <c r="K7" s="46" t="s">
        <v>7</v>
      </c>
      <c r="L7" s="46" t="s">
        <v>8</v>
      </c>
      <c r="M7" s="46" t="s">
        <v>9</v>
      </c>
      <c r="N7" s="46" t="s">
        <v>10</v>
      </c>
      <c r="O7" s="46" t="s">
        <v>11</v>
      </c>
      <c r="P7" s="46" t="s">
        <v>12</v>
      </c>
      <c r="Q7" s="46" t="s">
        <v>13</v>
      </c>
      <c r="R7" s="46" t="s">
        <v>14</v>
      </c>
      <c r="S7" s="46" t="s">
        <v>15</v>
      </c>
      <c r="T7" s="46" t="s">
        <v>16</v>
      </c>
      <c r="U7" s="46" t="s">
        <v>17</v>
      </c>
      <c r="V7" s="46" t="s">
        <v>18</v>
      </c>
      <c r="W7" s="46" t="s">
        <v>19</v>
      </c>
      <c r="X7" s="46" t="s">
        <v>73</v>
      </c>
      <c r="Y7" s="48"/>
    </row>
    <row r="8" spans="1:25" ht="39" customHeight="1" x14ac:dyDescent="0.2">
      <c r="A8" s="35"/>
      <c r="B8" s="43"/>
      <c r="C8" s="44"/>
      <c r="D8" s="45"/>
      <c r="E8" s="50"/>
      <c r="F8" s="50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46"/>
      <c r="T8" s="46"/>
      <c r="U8" s="46"/>
      <c r="V8" s="36"/>
      <c r="W8" s="46"/>
      <c r="X8" s="46"/>
      <c r="Y8" s="49"/>
    </row>
    <row r="9" spans="1:25" s="5" customFormat="1" ht="15.2" customHeight="1" x14ac:dyDescent="0.2">
      <c r="A9" s="18"/>
      <c r="B9" s="23"/>
      <c r="C9" s="20"/>
      <c r="D9" s="21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5" ht="15" customHeight="1" x14ac:dyDescent="0.2">
      <c r="A10" s="6">
        <f>IF(B10="","",COUNTA($B$10:B10))</f>
        <v>1</v>
      </c>
      <c r="B10" s="27" t="s">
        <v>20</v>
      </c>
      <c r="C10" s="28"/>
      <c r="D10" s="29"/>
      <c r="E10" s="7">
        <v>29323</v>
      </c>
      <c r="F10" s="7">
        <v>489</v>
      </c>
      <c r="G10" s="7">
        <v>3330</v>
      </c>
      <c r="H10" s="7">
        <v>1680</v>
      </c>
      <c r="I10" s="7">
        <v>1424</v>
      </c>
      <c r="J10" s="7">
        <v>2176</v>
      </c>
      <c r="K10" s="7">
        <v>2860</v>
      </c>
      <c r="L10" s="7">
        <v>3406</v>
      </c>
      <c r="M10" s="7">
        <v>5030</v>
      </c>
      <c r="N10" s="7">
        <v>2458</v>
      </c>
      <c r="O10" s="7">
        <v>2588</v>
      </c>
      <c r="P10" s="7">
        <v>1345</v>
      </c>
      <c r="Q10" s="7">
        <v>722</v>
      </c>
      <c r="R10" s="7">
        <v>326</v>
      </c>
      <c r="S10" s="7">
        <v>375</v>
      </c>
      <c r="T10" s="7">
        <v>158</v>
      </c>
      <c r="U10" s="7">
        <v>127</v>
      </c>
      <c r="V10" s="7">
        <v>201</v>
      </c>
      <c r="W10" s="7">
        <v>628</v>
      </c>
      <c r="X10" s="8">
        <v>520</v>
      </c>
      <c r="Y10" s="1">
        <f>A10</f>
        <v>1</v>
      </c>
    </row>
    <row r="11" spans="1:25" x14ac:dyDescent="0.2">
      <c r="A11" s="6" t="str">
        <f>IF(D11="","",COUNTA($D$10:D11))</f>
        <v/>
      </c>
      <c r="B11" s="24"/>
      <c r="C11" s="6"/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8"/>
      <c r="Y11" s="1" t="str">
        <f t="shared" ref="Y11:Y73" si="0">A11</f>
        <v/>
      </c>
    </row>
    <row r="12" spans="1:25" x14ac:dyDescent="0.2">
      <c r="A12" s="6">
        <v>2</v>
      </c>
      <c r="B12" s="24"/>
      <c r="C12" s="6"/>
      <c r="D12" s="25" t="s">
        <v>21</v>
      </c>
      <c r="E12" s="10">
        <v>1326</v>
      </c>
      <c r="F12" s="10">
        <v>86</v>
      </c>
      <c r="G12" s="10">
        <v>467</v>
      </c>
      <c r="H12" s="10">
        <v>146</v>
      </c>
      <c r="I12" s="10">
        <v>166</v>
      </c>
      <c r="J12" s="10">
        <v>148</v>
      </c>
      <c r="K12" s="10">
        <v>125</v>
      </c>
      <c r="L12" s="10">
        <v>88</v>
      </c>
      <c r="M12" s="10">
        <v>69</v>
      </c>
      <c r="N12" s="10">
        <v>13</v>
      </c>
      <c r="O12" s="10">
        <v>4</v>
      </c>
      <c r="P12" s="10">
        <v>1</v>
      </c>
      <c r="Q12" s="10">
        <v>2</v>
      </c>
      <c r="R12" s="13">
        <v>0</v>
      </c>
      <c r="S12" s="10">
        <v>1</v>
      </c>
      <c r="T12" s="13">
        <v>0</v>
      </c>
      <c r="U12" s="13">
        <v>0</v>
      </c>
      <c r="V12" s="13">
        <v>0</v>
      </c>
      <c r="W12" s="10">
        <v>10</v>
      </c>
      <c r="X12" s="8">
        <v>110</v>
      </c>
      <c r="Y12" s="1">
        <f t="shared" si="0"/>
        <v>2</v>
      </c>
    </row>
    <row r="13" spans="1:25" x14ac:dyDescent="0.2">
      <c r="A13" s="6">
        <v>3</v>
      </c>
      <c r="B13" s="24"/>
      <c r="C13" s="6"/>
      <c r="D13" s="25" t="s">
        <v>22</v>
      </c>
      <c r="E13" s="10">
        <v>17</v>
      </c>
      <c r="F13" s="13">
        <v>0</v>
      </c>
      <c r="G13" s="10">
        <v>6</v>
      </c>
      <c r="H13" s="10">
        <v>2</v>
      </c>
      <c r="I13" s="10">
        <v>3</v>
      </c>
      <c r="J13" s="10">
        <v>2</v>
      </c>
      <c r="K13" s="10">
        <v>3</v>
      </c>
      <c r="L13" s="13">
        <v>0</v>
      </c>
      <c r="M13" s="10">
        <v>1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8">
        <v>150</v>
      </c>
      <c r="Y13" s="1">
        <f t="shared" si="0"/>
        <v>3</v>
      </c>
    </row>
    <row r="14" spans="1:25" x14ac:dyDescent="0.2">
      <c r="A14" s="6">
        <v>4</v>
      </c>
      <c r="B14" s="24"/>
      <c r="C14" s="6"/>
      <c r="D14" s="25" t="s">
        <v>23</v>
      </c>
      <c r="E14" s="10">
        <v>449</v>
      </c>
      <c r="F14" s="10">
        <v>15</v>
      </c>
      <c r="G14" s="10">
        <v>97</v>
      </c>
      <c r="H14" s="10">
        <v>45</v>
      </c>
      <c r="I14" s="10">
        <v>33</v>
      </c>
      <c r="J14" s="10">
        <v>46</v>
      </c>
      <c r="K14" s="10">
        <v>53</v>
      </c>
      <c r="L14" s="10">
        <v>55</v>
      </c>
      <c r="M14" s="10">
        <v>87</v>
      </c>
      <c r="N14" s="10">
        <v>8</v>
      </c>
      <c r="O14" s="10">
        <v>4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0">
        <v>6</v>
      </c>
      <c r="X14" s="8">
        <v>200</v>
      </c>
      <c r="Y14" s="1">
        <f t="shared" si="0"/>
        <v>4</v>
      </c>
    </row>
    <row r="15" spans="1:25" x14ac:dyDescent="0.2">
      <c r="A15" s="6" t="str">
        <f>IF(D15="","",COUNTA($D$10:D15))</f>
        <v/>
      </c>
      <c r="B15" s="24"/>
      <c r="C15" s="6"/>
      <c r="D15" s="25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8"/>
      <c r="Y15" s="1" t="str">
        <f t="shared" si="0"/>
        <v/>
      </c>
    </row>
    <row r="16" spans="1:25" x14ac:dyDescent="0.2">
      <c r="A16" s="6">
        <v>5</v>
      </c>
      <c r="B16" s="24"/>
      <c r="C16" s="6"/>
      <c r="D16" s="25" t="s">
        <v>24</v>
      </c>
      <c r="E16" s="10">
        <v>2233</v>
      </c>
      <c r="F16" s="10">
        <v>78</v>
      </c>
      <c r="G16" s="10">
        <v>602</v>
      </c>
      <c r="H16" s="10">
        <v>218</v>
      </c>
      <c r="I16" s="10">
        <v>246</v>
      </c>
      <c r="J16" s="10">
        <v>293</v>
      </c>
      <c r="K16" s="10">
        <v>279</v>
      </c>
      <c r="L16" s="10">
        <v>219</v>
      </c>
      <c r="M16" s="10">
        <v>173</v>
      </c>
      <c r="N16" s="10">
        <v>52</v>
      </c>
      <c r="O16" s="10">
        <v>32</v>
      </c>
      <c r="P16" s="10">
        <v>3</v>
      </c>
      <c r="Q16" s="10">
        <v>6</v>
      </c>
      <c r="R16" s="10">
        <v>2</v>
      </c>
      <c r="S16" s="10">
        <v>2</v>
      </c>
      <c r="T16" s="13">
        <v>0</v>
      </c>
      <c r="U16" s="10">
        <v>1</v>
      </c>
      <c r="V16" s="13">
        <v>0</v>
      </c>
      <c r="W16" s="10">
        <v>27</v>
      </c>
      <c r="X16" s="8">
        <v>160</v>
      </c>
      <c r="Y16" s="1">
        <f t="shared" si="0"/>
        <v>5</v>
      </c>
    </row>
    <row r="17" spans="1:25" x14ac:dyDescent="0.2">
      <c r="A17" s="6">
        <v>6</v>
      </c>
      <c r="B17" s="24"/>
      <c r="C17" s="6"/>
      <c r="D17" s="25" t="s">
        <v>25</v>
      </c>
      <c r="E17" s="10">
        <v>4336</v>
      </c>
      <c r="F17" s="10">
        <v>130</v>
      </c>
      <c r="G17" s="10">
        <v>820</v>
      </c>
      <c r="H17" s="10">
        <v>450</v>
      </c>
      <c r="I17" s="10">
        <v>360</v>
      </c>
      <c r="J17" s="10">
        <v>516</v>
      </c>
      <c r="K17" s="10">
        <v>585</v>
      </c>
      <c r="L17" s="10">
        <v>538</v>
      </c>
      <c r="M17" s="10">
        <v>586</v>
      </c>
      <c r="N17" s="10">
        <v>153</v>
      </c>
      <c r="O17" s="10">
        <v>96</v>
      </c>
      <c r="P17" s="10">
        <v>21</v>
      </c>
      <c r="Q17" s="10">
        <v>13</v>
      </c>
      <c r="R17" s="13">
        <v>0</v>
      </c>
      <c r="S17" s="10">
        <v>5</v>
      </c>
      <c r="T17" s="10">
        <v>1</v>
      </c>
      <c r="U17" s="13">
        <v>0</v>
      </c>
      <c r="V17" s="10">
        <v>3</v>
      </c>
      <c r="W17" s="10">
        <v>59</v>
      </c>
      <c r="X17" s="8">
        <v>217</v>
      </c>
      <c r="Y17" s="1">
        <f t="shared" si="0"/>
        <v>6</v>
      </c>
    </row>
    <row r="18" spans="1:25" x14ac:dyDescent="0.2">
      <c r="A18" s="6" t="str">
        <f>IF(D18="","",COUNTA($D$10:D18))</f>
        <v/>
      </c>
      <c r="B18" s="24"/>
      <c r="C18" s="6"/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8"/>
      <c r="Y18" s="1" t="str">
        <f t="shared" si="0"/>
        <v/>
      </c>
    </row>
    <row r="19" spans="1:25" x14ac:dyDescent="0.2">
      <c r="A19" s="6">
        <v>7</v>
      </c>
      <c r="B19" s="24"/>
      <c r="C19" s="6"/>
      <c r="D19" s="26" t="s">
        <v>76</v>
      </c>
      <c r="E19" s="7">
        <v>6569</v>
      </c>
      <c r="F19" s="7">
        <v>208</v>
      </c>
      <c r="G19" s="7">
        <v>1422</v>
      </c>
      <c r="H19" s="7">
        <v>668</v>
      </c>
      <c r="I19" s="7">
        <v>606</v>
      </c>
      <c r="J19" s="7">
        <v>809</v>
      </c>
      <c r="K19" s="7">
        <v>864</v>
      </c>
      <c r="L19" s="7">
        <v>757</v>
      </c>
      <c r="M19" s="7">
        <v>759</v>
      </c>
      <c r="N19" s="7">
        <v>205</v>
      </c>
      <c r="O19" s="7">
        <v>128</v>
      </c>
      <c r="P19" s="7">
        <v>24</v>
      </c>
      <c r="Q19" s="7">
        <v>19</v>
      </c>
      <c r="R19" s="7">
        <v>2</v>
      </c>
      <c r="S19" s="7">
        <v>7</v>
      </c>
      <c r="T19" s="7">
        <v>1</v>
      </c>
      <c r="U19" s="7">
        <v>1</v>
      </c>
      <c r="V19" s="7">
        <v>3</v>
      </c>
      <c r="W19" s="7">
        <v>86</v>
      </c>
      <c r="X19" s="17" t="s">
        <v>56</v>
      </c>
      <c r="Y19" s="1">
        <f t="shared" si="0"/>
        <v>7</v>
      </c>
    </row>
    <row r="20" spans="1:25" x14ac:dyDescent="0.2">
      <c r="A20" s="6" t="str">
        <f>IF(D20="","",COUNTA($D$10:D20))</f>
        <v/>
      </c>
      <c r="B20" s="24"/>
      <c r="C20" s="6"/>
      <c r="D20" s="25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9"/>
      <c r="Y20" s="1" t="str">
        <f t="shared" si="0"/>
        <v/>
      </c>
    </row>
    <row r="21" spans="1:25" x14ac:dyDescent="0.2">
      <c r="A21" s="6">
        <v>8</v>
      </c>
      <c r="B21" s="24"/>
      <c r="C21" s="6"/>
      <c r="D21" s="25" t="s">
        <v>26</v>
      </c>
      <c r="E21" s="10">
        <v>400</v>
      </c>
      <c r="F21" s="10">
        <v>2</v>
      </c>
      <c r="G21" s="10">
        <v>27</v>
      </c>
      <c r="H21" s="10">
        <v>30</v>
      </c>
      <c r="I21" s="10">
        <v>11</v>
      </c>
      <c r="J21" s="10">
        <v>30</v>
      </c>
      <c r="K21" s="10">
        <v>44</v>
      </c>
      <c r="L21" s="10">
        <v>69</v>
      </c>
      <c r="M21" s="10">
        <v>81</v>
      </c>
      <c r="N21" s="10">
        <v>38</v>
      </c>
      <c r="O21" s="10">
        <v>38</v>
      </c>
      <c r="P21" s="10">
        <v>9</v>
      </c>
      <c r="Q21" s="10">
        <v>6</v>
      </c>
      <c r="R21" s="10">
        <v>2</v>
      </c>
      <c r="S21" s="10">
        <v>1</v>
      </c>
      <c r="T21" s="13">
        <v>0</v>
      </c>
      <c r="U21" s="13">
        <v>0</v>
      </c>
      <c r="V21" s="13">
        <v>0</v>
      </c>
      <c r="W21" s="10">
        <v>12</v>
      </c>
      <c r="X21" s="8">
        <v>541.5</v>
      </c>
      <c r="Y21" s="1">
        <f t="shared" si="0"/>
        <v>8</v>
      </c>
    </row>
    <row r="22" spans="1:25" x14ac:dyDescent="0.2">
      <c r="A22" s="6"/>
      <c r="B22" s="24"/>
      <c r="C22" s="6"/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8"/>
      <c r="Y22" s="1">
        <f t="shared" si="0"/>
        <v>0</v>
      </c>
    </row>
    <row r="23" spans="1:25" x14ac:dyDescent="0.2">
      <c r="A23" s="6">
        <v>9</v>
      </c>
      <c r="B23" s="24"/>
      <c r="C23" s="6"/>
      <c r="D23" s="25" t="s">
        <v>27</v>
      </c>
      <c r="E23" s="10">
        <v>5625</v>
      </c>
      <c r="F23" s="10">
        <v>86</v>
      </c>
      <c r="G23" s="10">
        <v>715</v>
      </c>
      <c r="H23" s="10">
        <v>373</v>
      </c>
      <c r="I23" s="10">
        <v>303</v>
      </c>
      <c r="J23" s="10">
        <v>561</v>
      </c>
      <c r="K23" s="10">
        <v>768</v>
      </c>
      <c r="L23" s="10">
        <v>845</v>
      </c>
      <c r="M23" s="10">
        <v>1112</v>
      </c>
      <c r="N23" s="10">
        <v>379</v>
      </c>
      <c r="O23" s="10">
        <v>268</v>
      </c>
      <c r="P23" s="10">
        <v>55</v>
      </c>
      <c r="Q23" s="10">
        <v>29</v>
      </c>
      <c r="R23" s="10">
        <v>7</v>
      </c>
      <c r="S23" s="10">
        <v>6</v>
      </c>
      <c r="T23" s="10">
        <v>6</v>
      </c>
      <c r="U23" s="13">
        <v>0</v>
      </c>
      <c r="V23" s="10">
        <v>7</v>
      </c>
      <c r="W23" s="10">
        <v>105</v>
      </c>
      <c r="X23" s="8">
        <v>370</v>
      </c>
      <c r="Y23" s="1">
        <f t="shared" si="0"/>
        <v>9</v>
      </c>
    </row>
    <row r="24" spans="1:25" x14ac:dyDescent="0.2">
      <c r="A24" s="6">
        <v>10</v>
      </c>
      <c r="B24" s="24"/>
      <c r="C24" s="6"/>
      <c r="D24" s="25" t="s">
        <v>28</v>
      </c>
      <c r="E24" s="10">
        <v>6563</v>
      </c>
      <c r="F24" s="10">
        <v>59</v>
      </c>
      <c r="G24" s="10">
        <v>460</v>
      </c>
      <c r="H24" s="10">
        <v>299</v>
      </c>
      <c r="I24" s="10">
        <v>205</v>
      </c>
      <c r="J24" s="10">
        <v>401</v>
      </c>
      <c r="K24" s="10">
        <v>676</v>
      </c>
      <c r="L24" s="10">
        <v>931</v>
      </c>
      <c r="M24" s="10">
        <v>1629</v>
      </c>
      <c r="N24" s="10">
        <v>775</v>
      </c>
      <c r="O24" s="10">
        <v>589</v>
      </c>
      <c r="P24" s="10">
        <v>192</v>
      </c>
      <c r="Q24" s="10">
        <v>83</v>
      </c>
      <c r="R24" s="10">
        <v>31</v>
      </c>
      <c r="S24" s="10">
        <v>36</v>
      </c>
      <c r="T24" s="10">
        <v>7</v>
      </c>
      <c r="U24" s="10">
        <v>6</v>
      </c>
      <c r="V24" s="10">
        <v>12</v>
      </c>
      <c r="W24" s="10">
        <v>172</v>
      </c>
      <c r="X24" s="8">
        <v>600</v>
      </c>
      <c r="Y24" s="1">
        <f t="shared" si="0"/>
        <v>10</v>
      </c>
    </row>
    <row r="25" spans="1:25" x14ac:dyDescent="0.2">
      <c r="A25" s="6" t="str">
        <f>IF(D25="","",COUNTA($D$10:D25))</f>
        <v/>
      </c>
      <c r="B25" s="24"/>
      <c r="C25" s="6"/>
      <c r="D25" s="25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8"/>
      <c r="Y25" s="1" t="str">
        <f t="shared" si="0"/>
        <v/>
      </c>
    </row>
    <row r="26" spans="1:25" x14ac:dyDescent="0.2">
      <c r="A26" s="6">
        <v>11</v>
      </c>
      <c r="B26" s="24"/>
      <c r="C26" s="6"/>
      <c r="D26" s="25" t="s">
        <v>76</v>
      </c>
      <c r="E26" s="7">
        <v>12188</v>
      </c>
      <c r="F26" s="7">
        <v>145</v>
      </c>
      <c r="G26" s="7">
        <v>1175</v>
      </c>
      <c r="H26" s="7">
        <v>672</v>
      </c>
      <c r="I26" s="7">
        <v>508</v>
      </c>
      <c r="J26" s="7">
        <v>962</v>
      </c>
      <c r="K26" s="7">
        <v>1444</v>
      </c>
      <c r="L26" s="7">
        <v>1776</v>
      </c>
      <c r="M26" s="7">
        <v>2741</v>
      </c>
      <c r="N26" s="7">
        <v>1154</v>
      </c>
      <c r="O26" s="7">
        <v>857</v>
      </c>
      <c r="P26" s="7">
        <v>247</v>
      </c>
      <c r="Q26" s="7">
        <v>112</v>
      </c>
      <c r="R26" s="7">
        <v>38</v>
      </c>
      <c r="S26" s="7">
        <v>42</v>
      </c>
      <c r="T26" s="7">
        <v>13</v>
      </c>
      <c r="U26" s="7">
        <v>6</v>
      </c>
      <c r="V26" s="7">
        <v>19</v>
      </c>
      <c r="W26" s="7">
        <v>277</v>
      </c>
      <c r="X26" s="17" t="s">
        <v>56</v>
      </c>
      <c r="Y26" s="1">
        <f t="shared" si="0"/>
        <v>11</v>
      </c>
    </row>
    <row r="27" spans="1:25" x14ac:dyDescent="0.2">
      <c r="A27" s="6" t="str">
        <f>IF(D27="","",COUNTA($D$10:D27))</f>
        <v/>
      </c>
      <c r="B27" s="24"/>
      <c r="C27" s="6"/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9"/>
      <c r="Y27" s="1" t="str">
        <f t="shared" si="0"/>
        <v/>
      </c>
    </row>
    <row r="28" spans="1:25" x14ac:dyDescent="0.2">
      <c r="A28" s="6">
        <v>12</v>
      </c>
      <c r="B28" s="24"/>
      <c r="C28" s="6"/>
      <c r="D28" s="25" t="s">
        <v>29</v>
      </c>
      <c r="E28" s="10">
        <v>270</v>
      </c>
      <c r="F28" s="10">
        <v>1</v>
      </c>
      <c r="G28" s="10">
        <v>3</v>
      </c>
      <c r="H28" s="10">
        <v>6</v>
      </c>
      <c r="I28" s="10">
        <v>5</v>
      </c>
      <c r="J28" s="10">
        <v>7</v>
      </c>
      <c r="K28" s="10">
        <v>22</v>
      </c>
      <c r="L28" s="10">
        <v>36</v>
      </c>
      <c r="M28" s="10">
        <v>58</v>
      </c>
      <c r="N28" s="10">
        <v>46</v>
      </c>
      <c r="O28" s="10">
        <v>38</v>
      </c>
      <c r="P28" s="10">
        <v>18</v>
      </c>
      <c r="Q28" s="10">
        <v>12</v>
      </c>
      <c r="R28" s="10">
        <v>3</v>
      </c>
      <c r="S28" s="10">
        <v>4</v>
      </c>
      <c r="T28" s="10">
        <v>2</v>
      </c>
      <c r="U28" s="13">
        <v>0</v>
      </c>
      <c r="V28" s="10">
        <v>2</v>
      </c>
      <c r="W28" s="10">
        <v>7</v>
      </c>
      <c r="X28" s="8">
        <v>758</v>
      </c>
      <c r="Y28" s="1">
        <f t="shared" si="0"/>
        <v>12</v>
      </c>
    </row>
    <row r="29" spans="1:25" x14ac:dyDescent="0.2">
      <c r="A29" s="6" t="str">
        <f>IF(D29="","",COUNTA($D$10:D29))</f>
        <v/>
      </c>
      <c r="B29" s="24"/>
      <c r="C29" s="6"/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8"/>
      <c r="Y29" s="1" t="str">
        <f t="shared" si="0"/>
        <v/>
      </c>
    </row>
    <row r="30" spans="1:25" x14ac:dyDescent="0.2">
      <c r="A30" s="6">
        <v>13</v>
      </c>
      <c r="B30" s="24"/>
      <c r="C30" s="6"/>
      <c r="D30" s="25" t="s">
        <v>30</v>
      </c>
      <c r="E30" s="10">
        <v>2054</v>
      </c>
      <c r="F30" s="10">
        <v>9</v>
      </c>
      <c r="G30" s="10">
        <v>68</v>
      </c>
      <c r="H30" s="10">
        <v>51</v>
      </c>
      <c r="I30" s="10">
        <v>49</v>
      </c>
      <c r="J30" s="10">
        <v>81</v>
      </c>
      <c r="K30" s="10">
        <v>133</v>
      </c>
      <c r="L30" s="10">
        <v>250</v>
      </c>
      <c r="M30" s="10">
        <v>476</v>
      </c>
      <c r="N30" s="10">
        <v>300</v>
      </c>
      <c r="O30" s="10">
        <v>332</v>
      </c>
      <c r="P30" s="10">
        <v>139</v>
      </c>
      <c r="Q30" s="10">
        <v>51</v>
      </c>
      <c r="R30" s="10">
        <v>28</v>
      </c>
      <c r="S30" s="10">
        <v>16</v>
      </c>
      <c r="T30" s="10">
        <v>12</v>
      </c>
      <c r="U30" s="10">
        <v>6</v>
      </c>
      <c r="V30" s="10">
        <v>6</v>
      </c>
      <c r="W30" s="10">
        <v>47</v>
      </c>
      <c r="X30" s="8">
        <v>720</v>
      </c>
      <c r="Y30" s="1">
        <f t="shared" si="0"/>
        <v>13</v>
      </c>
    </row>
    <row r="31" spans="1:25" x14ac:dyDescent="0.2">
      <c r="A31" s="6">
        <v>14</v>
      </c>
      <c r="B31" s="24"/>
      <c r="C31" s="6"/>
      <c r="D31" s="25" t="s">
        <v>31</v>
      </c>
      <c r="E31" s="10">
        <v>4430</v>
      </c>
      <c r="F31" s="10">
        <v>21</v>
      </c>
      <c r="G31" s="10">
        <v>57</v>
      </c>
      <c r="H31" s="10">
        <v>51</v>
      </c>
      <c r="I31" s="10">
        <v>39</v>
      </c>
      <c r="J31" s="10">
        <v>78</v>
      </c>
      <c r="K31" s="10">
        <v>154</v>
      </c>
      <c r="L31" s="10">
        <v>326</v>
      </c>
      <c r="M31" s="10">
        <v>667</v>
      </c>
      <c r="N31" s="10">
        <v>586</v>
      </c>
      <c r="O31" s="10">
        <v>920</v>
      </c>
      <c r="P31" s="10">
        <v>627</v>
      </c>
      <c r="Q31" s="10">
        <v>317</v>
      </c>
      <c r="R31" s="10">
        <v>152</v>
      </c>
      <c r="S31" s="10">
        <v>164</v>
      </c>
      <c r="T31" s="10">
        <v>50</v>
      </c>
      <c r="U31" s="10">
        <v>39</v>
      </c>
      <c r="V31" s="10">
        <v>57</v>
      </c>
      <c r="W31" s="10">
        <v>125</v>
      </c>
      <c r="X31" s="8">
        <v>1046</v>
      </c>
      <c r="Y31" s="1">
        <f t="shared" si="0"/>
        <v>14</v>
      </c>
    </row>
    <row r="32" spans="1:25" x14ac:dyDescent="0.2">
      <c r="A32" s="6" t="str">
        <f>IF(D32="","",COUNTA($D$10:D32))</f>
        <v/>
      </c>
      <c r="B32" s="24"/>
      <c r="C32" s="6"/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8"/>
      <c r="Y32" s="1" t="str">
        <f t="shared" si="0"/>
        <v/>
      </c>
    </row>
    <row r="33" spans="1:25" x14ac:dyDescent="0.2">
      <c r="A33" s="6">
        <v>15</v>
      </c>
      <c r="B33" s="24"/>
      <c r="C33" s="6"/>
      <c r="D33" s="25" t="s">
        <v>76</v>
      </c>
      <c r="E33" s="7">
        <v>6484</v>
      </c>
      <c r="F33" s="7">
        <v>30</v>
      </c>
      <c r="G33" s="7">
        <v>125</v>
      </c>
      <c r="H33" s="7">
        <v>102</v>
      </c>
      <c r="I33" s="7">
        <v>88</v>
      </c>
      <c r="J33" s="7">
        <v>159</v>
      </c>
      <c r="K33" s="7">
        <v>287</v>
      </c>
      <c r="L33" s="7">
        <v>576</v>
      </c>
      <c r="M33" s="7">
        <v>1143</v>
      </c>
      <c r="N33" s="7">
        <v>886</v>
      </c>
      <c r="O33" s="7">
        <v>1252</v>
      </c>
      <c r="P33" s="7">
        <v>766</v>
      </c>
      <c r="Q33" s="7">
        <v>368</v>
      </c>
      <c r="R33" s="7">
        <v>180</v>
      </c>
      <c r="S33" s="7">
        <v>180</v>
      </c>
      <c r="T33" s="7">
        <v>62</v>
      </c>
      <c r="U33" s="7">
        <v>45</v>
      </c>
      <c r="V33" s="7">
        <v>63</v>
      </c>
      <c r="W33" s="7">
        <v>172</v>
      </c>
      <c r="X33" s="17" t="s">
        <v>56</v>
      </c>
      <c r="Y33" s="1">
        <f t="shared" si="0"/>
        <v>15</v>
      </c>
    </row>
    <row r="34" spans="1:25" x14ac:dyDescent="0.2">
      <c r="A34" s="6" t="str">
        <f>IF(D34="","",COUNTA($D$10:D34))</f>
        <v/>
      </c>
      <c r="B34" s="24"/>
      <c r="C34" s="6"/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9"/>
      <c r="Y34" s="1" t="str">
        <f t="shared" si="0"/>
        <v/>
      </c>
    </row>
    <row r="35" spans="1:25" x14ac:dyDescent="0.2">
      <c r="A35" s="6">
        <v>16</v>
      </c>
      <c r="B35" s="24"/>
      <c r="C35" s="6"/>
      <c r="D35" s="25" t="s">
        <v>37</v>
      </c>
      <c r="E35" s="10">
        <v>365</v>
      </c>
      <c r="F35" s="13">
        <v>0</v>
      </c>
      <c r="G35" s="10">
        <v>4</v>
      </c>
      <c r="H35" s="10">
        <v>2</v>
      </c>
      <c r="I35" s="10">
        <v>1</v>
      </c>
      <c r="J35" s="10">
        <v>4</v>
      </c>
      <c r="K35" s="10">
        <v>10</v>
      </c>
      <c r="L35" s="10">
        <v>18</v>
      </c>
      <c r="M35" s="10">
        <v>27</v>
      </c>
      <c r="N35" s="10">
        <v>16</v>
      </c>
      <c r="O35" s="10">
        <v>78</v>
      </c>
      <c r="P35" s="10">
        <v>73</v>
      </c>
      <c r="Q35" s="10">
        <v>44</v>
      </c>
      <c r="R35" s="10">
        <v>20</v>
      </c>
      <c r="S35" s="10">
        <v>20</v>
      </c>
      <c r="T35" s="10">
        <v>12</v>
      </c>
      <c r="U35" s="10">
        <v>8</v>
      </c>
      <c r="V35" s="10">
        <v>15</v>
      </c>
      <c r="W35" s="10">
        <v>13</v>
      </c>
      <c r="X35" s="8">
        <v>1546</v>
      </c>
      <c r="Y35" s="1">
        <f t="shared" si="0"/>
        <v>16</v>
      </c>
    </row>
    <row r="36" spans="1:25" x14ac:dyDescent="0.2">
      <c r="A36" s="6">
        <v>17</v>
      </c>
      <c r="B36" s="24"/>
      <c r="C36" s="6"/>
      <c r="D36" s="25" t="s">
        <v>38</v>
      </c>
      <c r="E36" s="10">
        <v>1108</v>
      </c>
      <c r="F36" s="10">
        <v>2</v>
      </c>
      <c r="G36" s="10">
        <v>4</v>
      </c>
      <c r="H36" s="10">
        <v>6</v>
      </c>
      <c r="I36" s="10">
        <v>3</v>
      </c>
      <c r="J36" s="10">
        <v>9</v>
      </c>
      <c r="K36" s="10">
        <v>7</v>
      </c>
      <c r="L36" s="10">
        <v>26</v>
      </c>
      <c r="M36" s="10">
        <v>59</v>
      </c>
      <c r="N36" s="10">
        <v>86</v>
      </c>
      <c r="O36" s="10">
        <v>177</v>
      </c>
      <c r="P36" s="10">
        <v>197</v>
      </c>
      <c r="Q36" s="10">
        <v>146</v>
      </c>
      <c r="R36" s="10">
        <v>72</v>
      </c>
      <c r="S36" s="10">
        <v>108</v>
      </c>
      <c r="T36" s="10">
        <v>55</v>
      </c>
      <c r="U36" s="10">
        <v>43</v>
      </c>
      <c r="V36" s="10">
        <v>66</v>
      </c>
      <c r="W36" s="10">
        <v>42</v>
      </c>
      <c r="X36" s="8">
        <v>1846</v>
      </c>
      <c r="Y36" s="1">
        <f t="shared" si="0"/>
        <v>17</v>
      </c>
    </row>
    <row r="37" spans="1:25" x14ac:dyDescent="0.2">
      <c r="A37" s="6">
        <v>18</v>
      </c>
      <c r="B37" s="24"/>
      <c r="C37" s="6"/>
      <c r="D37" s="25" t="s">
        <v>39</v>
      </c>
      <c r="E37" s="10">
        <v>147</v>
      </c>
      <c r="F37" s="13">
        <v>0</v>
      </c>
      <c r="G37" s="13">
        <v>0</v>
      </c>
      <c r="H37" s="10">
        <v>1</v>
      </c>
      <c r="I37" s="13">
        <v>0</v>
      </c>
      <c r="J37" s="13">
        <v>0</v>
      </c>
      <c r="K37" s="10">
        <v>1</v>
      </c>
      <c r="L37" s="10">
        <v>5</v>
      </c>
      <c r="M37" s="10">
        <v>5</v>
      </c>
      <c r="N37" s="10">
        <v>6</v>
      </c>
      <c r="O37" s="10">
        <v>12</v>
      </c>
      <c r="P37" s="10">
        <v>10</v>
      </c>
      <c r="Q37" s="10">
        <v>13</v>
      </c>
      <c r="R37" s="10">
        <v>9</v>
      </c>
      <c r="S37" s="10">
        <v>12</v>
      </c>
      <c r="T37" s="10">
        <v>13</v>
      </c>
      <c r="U37" s="10">
        <v>24</v>
      </c>
      <c r="V37" s="10">
        <v>33</v>
      </c>
      <c r="W37" s="10">
        <v>3</v>
      </c>
      <c r="X37" s="8">
        <v>3573</v>
      </c>
      <c r="Y37" s="1">
        <f t="shared" si="0"/>
        <v>18</v>
      </c>
    </row>
    <row r="38" spans="1:25" x14ac:dyDescent="0.2">
      <c r="A38" s="6" t="str">
        <f>IF(D38="","",COUNTA($D$10:D38))</f>
        <v/>
      </c>
      <c r="B38" s="24"/>
      <c r="C38" s="6"/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8"/>
      <c r="Y38" s="1" t="str">
        <f t="shared" si="0"/>
        <v/>
      </c>
    </row>
    <row r="39" spans="1:25" x14ac:dyDescent="0.2">
      <c r="A39" s="6">
        <v>19</v>
      </c>
      <c r="B39" s="24"/>
      <c r="C39" s="25" t="s">
        <v>32</v>
      </c>
      <c r="E39" s="7">
        <v>19394</v>
      </c>
      <c r="F39" s="7">
        <v>353</v>
      </c>
      <c r="G39" s="7">
        <v>2377</v>
      </c>
      <c r="H39" s="7">
        <v>1208</v>
      </c>
      <c r="I39" s="7">
        <v>1009</v>
      </c>
      <c r="J39" s="7">
        <v>1591</v>
      </c>
      <c r="K39" s="7">
        <v>2097</v>
      </c>
      <c r="L39" s="7">
        <v>2398</v>
      </c>
      <c r="M39" s="7">
        <v>3236</v>
      </c>
      <c r="N39" s="7">
        <v>1502</v>
      </c>
      <c r="O39" s="7">
        <v>1505</v>
      </c>
      <c r="P39" s="7">
        <v>651</v>
      </c>
      <c r="Q39" s="7">
        <v>384</v>
      </c>
      <c r="R39" s="7">
        <v>159</v>
      </c>
      <c r="S39" s="7">
        <v>218</v>
      </c>
      <c r="T39" s="7">
        <v>93</v>
      </c>
      <c r="U39" s="7">
        <v>74</v>
      </c>
      <c r="V39" s="7">
        <v>133</v>
      </c>
      <c r="W39" s="7">
        <v>406</v>
      </c>
      <c r="X39" s="8">
        <v>450</v>
      </c>
      <c r="Y39" s="1">
        <f t="shared" si="0"/>
        <v>19</v>
      </c>
    </row>
    <row r="40" spans="1:25" x14ac:dyDescent="0.2">
      <c r="A40" s="6" t="str">
        <f>IF(D40="","",COUNTA($D$10:D40))</f>
        <v/>
      </c>
      <c r="B40" s="24"/>
      <c r="C40" s="6"/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8"/>
      <c r="Y40" s="1" t="str">
        <f t="shared" si="0"/>
        <v/>
      </c>
    </row>
    <row r="41" spans="1:25" x14ac:dyDescent="0.2">
      <c r="A41" s="6">
        <v>20</v>
      </c>
      <c r="B41" s="24"/>
      <c r="C41" s="6"/>
      <c r="D41" s="25" t="s">
        <v>21</v>
      </c>
      <c r="E41" s="10">
        <v>1023</v>
      </c>
      <c r="F41" s="10">
        <v>56</v>
      </c>
      <c r="G41" s="10">
        <v>333</v>
      </c>
      <c r="H41" s="10">
        <v>109</v>
      </c>
      <c r="I41" s="10">
        <v>135</v>
      </c>
      <c r="J41" s="10">
        <v>119</v>
      </c>
      <c r="K41" s="10">
        <v>111</v>
      </c>
      <c r="L41" s="10">
        <v>74</v>
      </c>
      <c r="M41" s="10">
        <v>57</v>
      </c>
      <c r="N41" s="10">
        <v>11</v>
      </c>
      <c r="O41" s="10">
        <v>4</v>
      </c>
      <c r="P41" s="10">
        <v>1</v>
      </c>
      <c r="Q41" s="10">
        <v>2</v>
      </c>
      <c r="R41" s="13">
        <v>0</v>
      </c>
      <c r="S41" s="10">
        <v>1</v>
      </c>
      <c r="T41" s="13">
        <v>0</v>
      </c>
      <c r="U41" s="13">
        <v>0</v>
      </c>
      <c r="V41" s="13">
        <v>0</v>
      </c>
      <c r="W41" s="10">
        <v>10</v>
      </c>
      <c r="X41" s="8">
        <v>130</v>
      </c>
      <c r="Y41" s="1">
        <f t="shared" si="0"/>
        <v>20</v>
      </c>
    </row>
    <row r="42" spans="1:25" x14ac:dyDescent="0.2">
      <c r="A42" s="6">
        <v>21</v>
      </c>
      <c r="B42" s="24"/>
      <c r="C42" s="6"/>
      <c r="D42" s="25" t="s">
        <v>22</v>
      </c>
      <c r="E42" s="10">
        <v>14</v>
      </c>
      <c r="F42" s="13">
        <v>0</v>
      </c>
      <c r="G42" s="10">
        <v>4</v>
      </c>
      <c r="H42" s="10">
        <v>2</v>
      </c>
      <c r="I42" s="10">
        <v>2</v>
      </c>
      <c r="J42" s="10">
        <v>2</v>
      </c>
      <c r="K42" s="10">
        <v>3</v>
      </c>
      <c r="L42" s="13">
        <v>0</v>
      </c>
      <c r="M42" s="10">
        <v>1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8">
        <v>150</v>
      </c>
      <c r="Y42" s="1">
        <f t="shared" si="0"/>
        <v>21</v>
      </c>
    </row>
    <row r="43" spans="1:25" x14ac:dyDescent="0.2">
      <c r="A43" s="6">
        <v>22</v>
      </c>
      <c r="B43" s="24"/>
      <c r="C43" s="6"/>
      <c r="D43" s="25" t="s">
        <v>23</v>
      </c>
      <c r="E43" s="10">
        <v>350</v>
      </c>
      <c r="F43" s="10">
        <v>12</v>
      </c>
      <c r="G43" s="10">
        <v>83</v>
      </c>
      <c r="H43" s="10">
        <v>35</v>
      </c>
      <c r="I43" s="10">
        <v>26</v>
      </c>
      <c r="J43" s="10">
        <v>38</v>
      </c>
      <c r="K43" s="10">
        <v>40</v>
      </c>
      <c r="L43" s="10">
        <v>43</v>
      </c>
      <c r="M43" s="10">
        <v>59</v>
      </c>
      <c r="N43" s="10">
        <v>7</v>
      </c>
      <c r="O43" s="10">
        <v>3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0">
        <v>4</v>
      </c>
      <c r="X43" s="8">
        <v>200</v>
      </c>
      <c r="Y43" s="1">
        <f t="shared" si="0"/>
        <v>22</v>
      </c>
    </row>
    <row r="44" spans="1:25" x14ac:dyDescent="0.2">
      <c r="A44" s="6" t="str">
        <f>IF(D44="","",COUNTA($D$10:D44))</f>
        <v/>
      </c>
      <c r="B44" s="24"/>
      <c r="C44" s="6"/>
      <c r="D44" s="25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8"/>
      <c r="Y44" s="1" t="str">
        <f t="shared" si="0"/>
        <v/>
      </c>
    </row>
    <row r="45" spans="1:25" x14ac:dyDescent="0.2">
      <c r="A45" s="6">
        <v>23</v>
      </c>
      <c r="B45" s="24"/>
      <c r="C45" s="6"/>
      <c r="D45" s="25" t="s">
        <v>24</v>
      </c>
      <c r="E45" s="10">
        <v>1831</v>
      </c>
      <c r="F45" s="10">
        <v>63</v>
      </c>
      <c r="G45" s="10">
        <v>491</v>
      </c>
      <c r="H45" s="10">
        <v>184</v>
      </c>
      <c r="I45" s="10">
        <v>194</v>
      </c>
      <c r="J45" s="10">
        <v>243</v>
      </c>
      <c r="K45" s="10">
        <v>230</v>
      </c>
      <c r="L45" s="10">
        <v>176</v>
      </c>
      <c r="M45" s="10">
        <v>140</v>
      </c>
      <c r="N45" s="10">
        <v>41</v>
      </c>
      <c r="O45" s="10">
        <v>31</v>
      </c>
      <c r="P45" s="10">
        <v>3</v>
      </c>
      <c r="Q45" s="10">
        <v>6</v>
      </c>
      <c r="R45" s="10">
        <v>2</v>
      </c>
      <c r="S45" s="10">
        <v>2</v>
      </c>
      <c r="T45" s="13">
        <v>0</v>
      </c>
      <c r="U45" s="10">
        <v>1</v>
      </c>
      <c r="V45" s="13">
        <v>0</v>
      </c>
      <c r="W45" s="10">
        <v>24</v>
      </c>
      <c r="X45" s="8">
        <v>160</v>
      </c>
      <c r="Y45" s="1">
        <f t="shared" si="0"/>
        <v>23</v>
      </c>
    </row>
    <row r="46" spans="1:25" x14ac:dyDescent="0.2">
      <c r="A46" s="6">
        <v>24</v>
      </c>
      <c r="B46" s="24"/>
      <c r="C46" s="6"/>
      <c r="D46" s="25" t="s">
        <v>25</v>
      </c>
      <c r="E46" s="10">
        <v>3358</v>
      </c>
      <c r="F46" s="10">
        <v>98</v>
      </c>
      <c r="G46" s="10">
        <v>593</v>
      </c>
      <c r="H46" s="10">
        <v>349</v>
      </c>
      <c r="I46" s="10">
        <v>271</v>
      </c>
      <c r="J46" s="10">
        <v>397</v>
      </c>
      <c r="K46" s="10">
        <v>479</v>
      </c>
      <c r="L46" s="10">
        <v>413</v>
      </c>
      <c r="M46" s="10">
        <v>446</v>
      </c>
      <c r="N46" s="10">
        <v>137</v>
      </c>
      <c r="O46" s="10">
        <v>90</v>
      </c>
      <c r="P46" s="10">
        <v>19</v>
      </c>
      <c r="Q46" s="10">
        <v>12</v>
      </c>
      <c r="R46" s="13">
        <v>0</v>
      </c>
      <c r="S46" s="10">
        <v>5</v>
      </c>
      <c r="T46" s="10">
        <v>1</v>
      </c>
      <c r="U46" s="13">
        <v>0</v>
      </c>
      <c r="V46" s="10">
        <v>2</v>
      </c>
      <c r="W46" s="10">
        <v>46</v>
      </c>
      <c r="X46" s="8">
        <v>230</v>
      </c>
      <c r="Y46" s="1">
        <f t="shared" si="0"/>
        <v>24</v>
      </c>
    </row>
    <row r="47" spans="1:25" x14ac:dyDescent="0.2">
      <c r="A47" s="6"/>
      <c r="B47" s="24"/>
      <c r="C47" s="6"/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8"/>
      <c r="Y47" s="1">
        <f t="shared" si="0"/>
        <v>0</v>
      </c>
    </row>
    <row r="48" spans="1:25" x14ac:dyDescent="0.2">
      <c r="A48" s="6">
        <v>25</v>
      </c>
      <c r="B48" s="24"/>
      <c r="C48" s="6"/>
      <c r="D48" s="25" t="s">
        <v>76</v>
      </c>
      <c r="E48" s="7">
        <v>5189</v>
      </c>
      <c r="F48" s="7">
        <v>161</v>
      </c>
      <c r="G48" s="7">
        <v>1084</v>
      </c>
      <c r="H48" s="7">
        <v>533</v>
      </c>
      <c r="I48" s="7">
        <v>465</v>
      </c>
      <c r="J48" s="7">
        <v>640</v>
      </c>
      <c r="K48" s="7">
        <v>709</v>
      </c>
      <c r="L48" s="7">
        <v>589</v>
      </c>
      <c r="M48" s="7">
        <v>586</v>
      </c>
      <c r="N48" s="7">
        <v>178</v>
      </c>
      <c r="O48" s="7">
        <v>121</v>
      </c>
      <c r="P48" s="7">
        <v>22</v>
      </c>
      <c r="Q48" s="7">
        <v>18</v>
      </c>
      <c r="R48" s="7">
        <v>2</v>
      </c>
      <c r="S48" s="7">
        <v>7</v>
      </c>
      <c r="T48" s="7">
        <v>1</v>
      </c>
      <c r="U48" s="7">
        <v>1</v>
      </c>
      <c r="V48" s="7">
        <v>2</v>
      </c>
      <c r="W48" s="7">
        <v>70</v>
      </c>
      <c r="X48" s="17" t="s">
        <v>56</v>
      </c>
      <c r="Y48" s="1">
        <f t="shared" si="0"/>
        <v>25</v>
      </c>
    </row>
    <row r="49" spans="1:25" x14ac:dyDescent="0.2">
      <c r="A49" s="6" t="str">
        <f>IF(D49="","",COUNTA($D$10:D49))</f>
        <v/>
      </c>
      <c r="B49" s="24"/>
      <c r="C49" s="6"/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9"/>
      <c r="Y49" s="1" t="str">
        <f t="shared" si="0"/>
        <v/>
      </c>
    </row>
    <row r="50" spans="1:25" x14ac:dyDescent="0.2">
      <c r="A50" s="6">
        <v>26</v>
      </c>
      <c r="B50" s="24"/>
      <c r="C50" s="6"/>
      <c r="D50" s="25" t="s">
        <v>26</v>
      </c>
      <c r="E50" s="10">
        <v>299</v>
      </c>
      <c r="F50" s="10">
        <v>1</v>
      </c>
      <c r="G50" s="10">
        <v>18</v>
      </c>
      <c r="H50" s="10">
        <v>23</v>
      </c>
      <c r="I50" s="10">
        <v>8</v>
      </c>
      <c r="J50" s="10">
        <v>23</v>
      </c>
      <c r="K50" s="10">
        <v>36</v>
      </c>
      <c r="L50" s="10">
        <v>48</v>
      </c>
      <c r="M50" s="10">
        <v>55</v>
      </c>
      <c r="N50" s="10">
        <v>30</v>
      </c>
      <c r="O50" s="10">
        <v>31</v>
      </c>
      <c r="P50" s="10">
        <v>8</v>
      </c>
      <c r="Q50" s="10">
        <v>6</v>
      </c>
      <c r="R50" s="10">
        <v>2</v>
      </c>
      <c r="S50" s="10">
        <v>1</v>
      </c>
      <c r="T50" s="13">
        <v>0</v>
      </c>
      <c r="U50" s="13">
        <v>0</v>
      </c>
      <c r="V50" s="13">
        <v>0</v>
      </c>
      <c r="W50" s="10">
        <v>9</v>
      </c>
      <c r="X50" s="8">
        <v>526</v>
      </c>
      <c r="Y50" s="1">
        <f t="shared" si="0"/>
        <v>26</v>
      </c>
    </row>
    <row r="51" spans="1:25" x14ac:dyDescent="0.2">
      <c r="A51" s="6" t="str">
        <f>IF(D51="","",COUNTA($D$10:D51))</f>
        <v/>
      </c>
      <c r="B51" s="24"/>
      <c r="C51" s="6"/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8"/>
      <c r="Y51" s="1" t="str">
        <f t="shared" si="0"/>
        <v/>
      </c>
    </row>
    <row r="52" spans="1:25" x14ac:dyDescent="0.2">
      <c r="A52" s="6">
        <v>27</v>
      </c>
      <c r="B52" s="24"/>
      <c r="C52" s="6"/>
      <c r="D52" s="25" t="s">
        <v>27</v>
      </c>
      <c r="E52" s="10">
        <v>4166</v>
      </c>
      <c r="F52" s="10">
        <v>59</v>
      </c>
      <c r="G52" s="10">
        <v>507</v>
      </c>
      <c r="H52" s="10">
        <v>266</v>
      </c>
      <c r="I52" s="10">
        <v>214</v>
      </c>
      <c r="J52" s="10">
        <v>413</v>
      </c>
      <c r="K52" s="10">
        <v>572</v>
      </c>
      <c r="L52" s="10">
        <v>638</v>
      </c>
      <c r="M52" s="10">
        <v>816</v>
      </c>
      <c r="N52" s="10">
        <v>287</v>
      </c>
      <c r="O52" s="10">
        <v>222</v>
      </c>
      <c r="P52" s="10">
        <v>48</v>
      </c>
      <c r="Q52" s="10">
        <v>26</v>
      </c>
      <c r="R52" s="10">
        <v>5</v>
      </c>
      <c r="S52" s="10">
        <v>5</v>
      </c>
      <c r="T52" s="10">
        <v>5</v>
      </c>
      <c r="U52" s="13">
        <v>0</v>
      </c>
      <c r="V52" s="10">
        <v>3</v>
      </c>
      <c r="W52" s="10">
        <v>80</v>
      </c>
      <c r="X52" s="8">
        <v>400</v>
      </c>
      <c r="Y52" s="1">
        <f t="shared" si="0"/>
        <v>27</v>
      </c>
    </row>
    <row r="53" spans="1:25" x14ac:dyDescent="0.2">
      <c r="A53" s="6">
        <v>28</v>
      </c>
      <c r="B53" s="24"/>
      <c r="C53" s="6"/>
      <c r="D53" s="25" t="s">
        <v>28</v>
      </c>
      <c r="E53" s="10">
        <v>4456</v>
      </c>
      <c r="F53" s="10">
        <v>49</v>
      </c>
      <c r="G53" s="10">
        <v>300</v>
      </c>
      <c r="H53" s="10">
        <v>185</v>
      </c>
      <c r="I53" s="10">
        <v>115</v>
      </c>
      <c r="J53" s="10">
        <v>269</v>
      </c>
      <c r="K53" s="10">
        <v>466</v>
      </c>
      <c r="L53" s="10">
        <v>674</v>
      </c>
      <c r="M53" s="10">
        <v>1062</v>
      </c>
      <c r="N53" s="10">
        <v>513</v>
      </c>
      <c r="O53" s="10">
        <v>431</v>
      </c>
      <c r="P53" s="10">
        <v>148</v>
      </c>
      <c r="Q53" s="10">
        <v>58</v>
      </c>
      <c r="R53" s="10">
        <v>24</v>
      </c>
      <c r="S53" s="10">
        <v>26</v>
      </c>
      <c r="T53" s="10">
        <v>6</v>
      </c>
      <c r="U53" s="10">
        <v>3</v>
      </c>
      <c r="V53" s="10">
        <v>12</v>
      </c>
      <c r="W53" s="10">
        <v>115</v>
      </c>
      <c r="X53" s="8">
        <v>600</v>
      </c>
      <c r="Y53" s="1">
        <f t="shared" si="0"/>
        <v>28</v>
      </c>
    </row>
    <row r="54" spans="1:25" x14ac:dyDescent="0.2">
      <c r="A54" s="6" t="str">
        <f>IF(D54="","",COUNTA($D$10:D54))</f>
        <v/>
      </c>
      <c r="B54" s="24"/>
      <c r="C54" s="6"/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8"/>
      <c r="Y54" s="1" t="str">
        <f t="shared" si="0"/>
        <v/>
      </c>
    </row>
    <row r="55" spans="1:25" x14ac:dyDescent="0.2">
      <c r="A55" s="6">
        <v>29</v>
      </c>
      <c r="B55" s="24"/>
      <c r="C55" s="6"/>
      <c r="D55" s="25" t="s">
        <v>76</v>
      </c>
      <c r="E55" s="7">
        <v>8622</v>
      </c>
      <c r="F55" s="7">
        <v>108</v>
      </c>
      <c r="G55" s="7">
        <v>807</v>
      </c>
      <c r="H55" s="7">
        <v>451</v>
      </c>
      <c r="I55" s="7">
        <v>329</v>
      </c>
      <c r="J55" s="7">
        <v>682</v>
      </c>
      <c r="K55" s="7">
        <v>1038</v>
      </c>
      <c r="L55" s="7">
        <v>1312</v>
      </c>
      <c r="M55" s="7">
        <v>1878</v>
      </c>
      <c r="N55" s="7">
        <v>800</v>
      </c>
      <c r="O55" s="7">
        <v>653</v>
      </c>
      <c r="P55" s="7">
        <v>196</v>
      </c>
      <c r="Q55" s="7">
        <v>84</v>
      </c>
      <c r="R55" s="7">
        <v>29</v>
      </c>
      <c r="S55" s="7">
        <v>31</v>
      </c>
      <c r="T55" s="7">
        <v>11</v>
      </c>
      <c r="U55" s="7">
        <v>3</v>
      </c>
      <c r="V55" s="7">
        <v>15</v>
      </c>
      <c r="W55" s="7">
        <v>195</v>
      </c>
      <c r="X55" s="17" t="s">
        <v>56</v>
      </c>
      <c r="Y55" s="1">
        <f t="shared" si="0"/>
        <v>29</v>
      </c>
    </row>
    <row r="56" spans="1:25" x14ac:dyDescent="0.2">
      <c r="A56" s="6" t="str">
        <f>IF(D56="","",COUNTA($D$10:D56))</f>
        <v/>
      </c>
      <c r="B56" s="24"/>
      <c r="C56" s="6"/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9"/>
      <c r="Y56" s="1" t="str">
        <f t="shared" si="0"/>
        <v/>
      </c>
    </row>
    <row r="57" spans="1:25" x14ac:dyDescent="0.2">
      <c r="A57" s="6">
        <v>30</v>
      </c>
      <c r="B57" s="24"/>
      <c r="C57" s="6"/>
      <c r="D57" s="25" t="s">
        <v>29</v>
      </c>
      <c r="E57" s="10">
        <v>151</v>
      </c>
      <c r="F57" s="10">
        <v>1</v>
      </c>
      <c r="G57" s="10">
        <v>1</v>
      </c>
      <c r="H57" s="10">
        <v>3</v>
      </c>
      <c r="I57" s="10">
        <v>3</v>
      </c>
      <c r="J57" s="10">
        <v>2</v>
      </c>
      <c r="K57" s="10">
        <v>14</v>
      </c>
      <c r="L57" s="10">
        <v>20</v>
      </c>
      <c r="M57" s="10">
        <v>29</v>
      </c>
      <c r="N57" s="10">
        <v>22</v>
      </c>
      <c r="O57" s="10">
        <v>26</v>
      </c>
      <c r="P57" s="10">
        <v>13</v>
      </c>
      <c r="Q57" s="10">
        <v>5</v>
      </c>
      <c r="R57" s="10">
        <v>1</v>
      </c>
      <c r="S57" s="10">
        <v>4</v>
      </c>
      <c r="T57" s="10">
        <v>2</v>
      </c>
      <c r="U57" s="13">
        <v>0</v>
      </c>
      <c r="V57" s="10">
        <v>2</v>
      </c>
      <c r="W57" s="10">
        <v>3</v>
      </c>
      <c r="X57" s="8">
        <v>800</v>
      </c>
      <c r="Y57" s="1">
        <f t="shared" si="0"/>
        <v>30</v>
      </c>
    </row>
    <row r="58" spans="1:25" x14ac:dyDescent="0.2">
      <c r="A58" s="6" t="str">
        <f>IF(D58="","",COUNTA($D$10:D58))</f>
        <v/>
      </c>
      <c r="B58" s="24"/>
      <c r="C58" s="6"/>
      <c r="D58" s="25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8"/>
      <c r="Y58" s="1" t="str">
        <f t="shared" si="0"/>
        <v/>
      </c>
    </row>
    <row r="59" spans="1:25" x14ac:dyDescent="0.2">
      <c r="A59" s="6">
        <v>31</v>
      </c>
      <c r="B59" s="24"/>
      <c r="C59" s="6"/>
      <c r="D59" s="25" t="s">
        <v>30</v>
      </c>
      <c r="E59" s="10">
        <v>1110</v>
      </c>
      <c r="F59" s="10">
        <v>5</v>
      </c>
      <c r="G59" s="10">
        <v>21</v>
      </c>
      <c r="H59" s="10">
        <v>26</v>
      </c>
      <c r="I59" s="10">
        <v>23</v>
      </c>
      <c r="J59" s="10">
        <v>44</v>
      </c>
      <c r="K59" s="10">
        <v>66</v>
      </c>
      <c r="L59" s="10">
        <v>137</v>
      </c>
      <c r="M59" s="10">
        <v>253</v>
      </c>
      <c r="N59" s="10">
        <v>168</v>
      </c>
      <c r="O59" s="10">
        <v>190</v>
      </c>
      <c r="P59" s="10">
        <v>79</v>
      </c>
      <c r="Q59" s="10">
        <v>30</v>
      </c>
      <c r="R59" s="10">
        <v>15</v>
      </c>
      <c r="S59" s="10">
        <v>9</v>
      </c>
      <c r="T59" s="10">
        <v>11</v>
      </c>
      <c r="U59" s="10">
        <v>5</v>
      </c>
      <c r="V59" s="10">
        <v>6</v>
      </c>
      <c r="W59" s="10">
        <v>22</v>
      </c>
      <c r="X59" s="8">
        <v>746</v>
      </c>
      <c r="Y59" s="1">
        <f t="shared" si="0"/>
        <v>31</v>
      </c>
    </row>
    <row r="60" spans="1:25" x14ac:dyDescent="0.2">
      <c r="A60" s="6">
        <v>32</v>
      </c>
      <c r="B60" s="24"/>
      <c r="C60" s="6"/>
      <c r="D60" s="25" t="s">
        <v>31</v>
      </c>
      <c r="E60" s="10">
        <v>2009</v>
      </c>
      <c r="F60" s="10">
        <v>9</v>
      </c>
      <c r="G60" s="10">
        <v>23</v>
      </c>
      <c r="H60" s="10">
        <v>24</v>
      </c>
      <c r="I60" s="10">
        <v>16</v>
      </c>
      <c r="J60" s="10">
        <v>37</v>
      </c>
      <c r="K60" s="10">
        <v>72</v>
      </c>
      <c r="L60" s="10">
        <v>154</v>
      </c>
      <c r="M60" s="10">
        <v>287</v>
      </c>
      <c r="N60" s="10">
        <v>251</v>
      </c>
      <c r="O60" s="10">
        <v>387</v>
      </c>
      <c r="P60" s="10">
        <v>253</v>
      </c>
      <c r="Q60" s="10">
        <v>160</v>
      </c>
      <c r="R60" s="10">
        <v>73</v>
      </c>
      <c r="S60" s="10">
        <v>99</v>
      </c>
      <c r="T60" s="10">
        <v>31</v>
      </c>
      <c r="U60" s="10">
        <v>25</v>
      </c>
      <c r="V60" s="10">
        <v>42</v>
      </c>
      <c r="W60" s="10">
        <v>66</v>
      </c>
      <c r="X60" s="8">
        <v>1046</v>
      </c>
      <c r="Y60" s="1">
        <f t="shared" si="0"/>
        <v>32</v>
      </c>
    </row>
    <row r="61" spans="1:25" x14ac:dyDescent="0.2">
      <c r="A61" s="6" t="str">
        <f>IF(D61="","",COUNTA($D$10:D61))</f>
        <v/>
      </c>
      <c r="B61" s="24"/>
      <c r="C61" s="6"/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8"/>
      <c r="Y61" s="1" t="str">
        <f t="shared" si="0"/>
        <v/>
      </c>
    </row>
    <row r="62" spans="1:25" x14ac:dyDescent="0.2">
      <c r="A62" s="6">
        <v>33</v>
      </c>
      <c r="B62" s="24"/>
      <c r="C62" s="6"/>
      <c r="D62" s="25" t="s">
        <v>76</v>
      </c>
      <c r="E62" s="7">
        <v>3119</v>
      </c>
      <c r="F62" s="7">
        <v>14</v>
      </c>
      <c r="G62" s="7">
        <v>44</v>
      </c>
      <c r="H62" s="7">
        <v>50</v>
      </c>
      <c r="I62" s="7">
        <v>39</v>
      </c>
      <c r="J62" s="7">
        <v>81</v>
      </c>
      <c r="K62" s="7">
        <v>138</v>
      </c>
      <c r="L62" s="7">
        <v>291</v>
      </c>
      <c r="M62" s="7">
        <v>540</v>
      </c>
      <c r="N62" s="7">
        <v>419</v>
      </c>
      <c r="O62" s="7">
        <v>577</v>
      </c>
      <c r="P62" s="7">
        <v>332</v>
      </c>
      <c r="Q62" s="7">
        <v>190</v>
      </c>
      <c r="R62" s="7">
        <v>88</v>
      </c>
      <c r="S62" s="7">
        <v>108</v>
      </c>
      <c r="T62" s="7">
        <v>42</v>
      </c>
      <c r="U62" s="7">
        <v>30</v>
      </c>
      <c r="V62" s="7">
        <v>48</v>
      </c>
      <c r="W62" s="7">
        <v>88</v>
      </c>
      <c r="X62" s="17" t="s">
        <v>56</v>
      </c>
      <c r="Y62" s="1">
        <f t="shared" si="0"/>
        <v>33</v>
      </c>
    </row>
    <row r="63" spans="1:25" x14ac:dyDescent="0.2">
      <c r="A63" s="6" t="str">
        <f>IF(D63="","",COUNTA($D$10:D63))</f>
        <v/>
      </c>
      <c r="B63" s="24"/>
      <c r="C63" s="6"/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9"/>
      <c r="Y63" s="1" t="str">
        <f t="shared" si="0"/>
        <v/>
      </c>
    </row>
    <row r="64" spans="1:25" x14ac:dyDescent="0.2">
      <c r="A64" s="6">
        <v>34</v>
      </c>
      <c r="B64" s="24"/>
      <c r="C64" s="6"/>
      <c r="D64" s="25" t="s">
        <v>37</v>
      </c>
      <c r="E64" s="10">
        <v>118</v>
      </c>
      <c r="F64" s="13">
        <v>0</v>
      </c>
      <c r="G64" s="10">
        <v>2</v>
      </c>
      <c r="H64" s="10">
        <v>1</v>
      </c>
      <c r="I64" s="13">
        <v>0</v>
      </c>
      <c r="J64" s="10">
        <v>1</v>
      </c>
      <c r="K64" s="10">
        <v>4</v>
      </c>
      <c r="L64" s="10">
        <v>6</v>
      </c>
      <c r="M64" s="10">
        <v>5</v>
      </c>
      <c r="N64" s="10">
        <v>2</v>
      </c>
      <c r="O64" s="10">
        <v>24</v>
      </c>
      <c r="P64" s="10">
        <v>15</v>
      </c>
      <c r="Q64" s="10">
        <v>22</v>
      </c>
      <c r="R64" s="10">
        <v>8</v>
      </c>
      <c r="S64" s="10">
        <v>8</v>
      </c>
      <c r="T64" s="10">
        <v>4</v>
      </c>
      <c r="U64" s="10">
        <v>4</v>
      </c>
      <c r="V64" s="10">
        <v>8</v>
      </c>
      <c r="W64" s="10">
        <v>4</v>
      </c>
      <c r="X64" s="8">
        <v>1832</v>
      </c>
      <c r="Y64" s="1">
        <f t="shared" si="0"/>
        <v>34</v>
      </c>
    </row>
    <row r="65" spans="1:25" x14ac:dyDescent="0.2">
      <c r="A65" s="6">
        <v>35</v>
      </c>
      <c r="B65" s="24"/>
      <c r="C65" s="6"/>
      <c r="D65" s="25" t="s">
        <v>38</v>
      </c>
      <c r="E65" s="10">
        <v>422</v>
      </c>
      <c r="F65" s="13">
        <v>0</v>
      </c>
      <c r="G65" s="10">
        <v>1</v>
      </c>
      <c r="H65" s="10">
        <v>1</v>
      </c>
      <c r="I65" s="10">
        <v>2</v>
      </c>
      <c r="J65" s="10">
        <v>3</v>
      </c>
      <c r="K65" s="10">
        <v>4</v>
      </c>
      <c r="L65" s="10">
        <v>12</v>
      </c>
      <c r="M65" s="10">
        <v>24</v>
      </c>
      <c r="N65" s="10">
        <v>28</v>
      </c>
      <c r="O65" s="10">
        <v>62</v>
      </c>
      <c r="P65" s="10">
        <v>58</v>
      </c>
      <c r="Q65" s="10">
        <v>51</v>
      </c>
      <c r="R65" s="10">
        <v>25</v>
      </c>
      <c r="S65" s="10">
        <v>50</v>
      </c>
      <c r="T65" s="10">
        <v>25</v>
      </c>
      <c r="U65" s="10">
        <v>21</v>
      </c>
      <c r="V65" s="10">
        <v>35</v>
      </c>
      <c r="W65" s="10">
        <v>20</v>
      </c>
      <c r="X65" s="8">
        <v>2000</v>
      </c>
      <c r="Y65" s="1">
        <f t="shared" si="0"/>
        <v>35</v>
      </c>
    </row>
    <row r="66" spans="1:25" x14ac:dyDescent="0.2">
      <c r="A66" s="6">
        <v>36</v>
      </c>
      <c r="B66" s="24"/>
      <c r="C66" s="6"/>
      <c r="D66" s="25" t="s">
        <v>39</v>
      </c>
      <c r="E66" s="10">
        <v>87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0">
        <v>3</v>
      </c>
      <c r="M66" s="10">
        <v>2</v>
      </c>
      <c r="N66" s="10">
        <v>5</v>
      </c>
      <c r="O66" s="10">
        <v>4</v>
      </c>
      <c r="P66" s="10">
        <v>6</v>
      </c>
      <c r="Q66" s="10">
        <v>6</v>
      </c>
      <c r="R66" s="10">
        <v>4</v>
      </c>
      <c r="S66" s="10">
        <v>8</v>
      </c>
      <c r="T66" s="10">
        <v>8</v>
      </c>
      <c r="U66" s="10">
        <v>15</v>
      </c>
      <c r="V66" s="10">
        <v>23</v>
      </c>
      <c r="W66" s="10">
        <v>3</v>
      </c>
      <c r="X66" s="8">
        <v>4500</v>
      </c>
      <c r="Y66" s="1">
        <f t="shared" si="0"/>
        <v>36</v>
      </c>
    </row>
    <row r="67" spans="1:25" x14ac:dyDescent="0.2">
      <c r="A67" s="6" t="str">
        <f>IF(D67="","",COUNTA($D$10:D67))</f>
        <v/>
      </c>
      <c r="B67" s="24"/>
      <c r="C67" s="6"/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8"/>
      <c r="Y67" s="1" t="str">
        <f t="shared" si="0"/>
        <v/>
      </c>
    </row>
    <row r="68" spans="1:25" x14ac:dyDescent="0.2">
      <c r="A68" s="6">
        <v>37</v>
      </c>
      <c r="B68" s="24"/>
      <c r="C68" s="25" t="s">
        <v>33</v>
      </c>
      <c r="E68" s="7">
        <v>9929</v>
      </c>
      <c r="F68" s="7">
        <v>136</v>
      </c>
      <c r="G68" s="7">
        <v>953</v>
      </c>
      <c r="H68" s="7">
        <v>472</v>
      </c>
      <c r="I68" s="7">
        <v>415</v>
      </c>
      <c r="J68" s="7">
        <v>585</v>
      </c>
      <c r="K68" s="7">
        <v>763</v>
      </c>
      <c r="L68" s="7">
        <v>1008</v>
      </c>
      <c r="M68" s="7">
        <v>1794</v>
      </c>
      <c r="N68" s="7">
        <v>956</v>
      </c>
      <c r="O68" s="7">
        <v>1083</v>
      </c>
      <c r="P68" s="7">
        <v>694</v>
      </c>
      <c r="Q68" s="7">
        <v>338</v>
      </c>
      <c r="R68" s="7">
        <v>167</v>
      </c>
      <c r="S68" s="7">
        <v>157</v>
      </c>
      <c r="T68" s="7">
        <v>65</v>
      </c>
      <c r="U68" s="7">
        <v>53</v>
      </c>
      <c r="V68" s="7">
        <v>68</v>
      </c>
      <c r="W68" s="7">
        <v>222</v>
      </c>
      <c r="X68" s="8">
        <v>646</v>
      </c>
      <c r="Y68" s="1">
        <f t="shared" si="0"/>
        <v>37</v>
      </c>
    </row>
    <row r="69" spans="1:25" x14ac:dyDescent="0.2">
      <c r="A69" s="6" t="str">
        <f>IF(D69="","",COUNTA($D$10:D69))</f>
        <v/>
      </c>
      <c r="B69" s="24"/>
      <c r="C69" s="6"/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8"/>
      <c r="Y69" s="1" t="str">
        <f t="shared" si="0"/>
        <v/>
      </c>
    </row>
    <row r="70" spans="1:25" x14ac:dyDescent="0.2">
      <c r="A70" s="6">
        <v>38</v>
      </c>
      <c r="B70" s="24"/>
      <c r="C70" s="6"/>
      <c r="D70" s="25" t="s">
        <v>21</v>
      </c>
      <c r="E70" s="10">
        <v>303</v>
      </c>
      <c r="F70" s="10">
        <v>30</v>
      </c>
      <c r="G70" s="10">
        <v>134</v>
      </c>
      <c r="H70" s="10">
        <v>37</v>
      </c>
      <c r="I70" s="10">
        <v>31</v>
      </c>
      <c r="J70" s="10">
        <v>29</v>
      </c>
      <c r="K70" s="10">
        <v>14</v>
      </c>
      <c r="L70" s="10">
        <v>14</v>
      </c>
      <c r="M70" s="10">
        <v>12</v>
      </c>
      <c r="N70" s="10">
        <v>2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8">
        <v>80</v>
      </c>
      <c r="Y70" s="1">
        <f t="shared" si="0"/>
        <v>38</v>
      </c>
    </row>
    <row r="71" spans="1:25" x14ac:dyDescent="0.2">
      <c r="A71" s="6">
        <v>39</v>
      </c>
      <c r="B71" s="24"/>
      <c r="C71" s="6"/>
      <c r="D71" s="25" t="s">
        <v>22</v>
      </c>
      <c r="E71" s="10">
        <v>3</v>
      </c>
      <c r="F71" s="13">
        <v>0</v>
      </c>
      <c r="G71" s="10">
        <v>2</v>
      </c>
      <c r="H71" s="13">
        <v>0</v>
      </c>
      <c r="I71" s="10">
        <v>1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8">
        <v>70</v>
      </c>
      <c r="Y71" s="1">
        <f t="shared" si="0"/>
        <v>39</v>
      </c>
    </row>
    <row r="72" spans="1:25" x14ac:dyDescent="0.2">
      <c r="A72" s="6">
        <v>40</v>
      </c>
      <c r="B72" s="24"/>
      <c r="C72" s="6"/>
      <c r="D72" s="25" t="s">
        <v>23</v>
      </c>
      <c r="E72" s="10">
        <v>99</v>
      </c>
      <c r="F72" s="10">
        <v>3</v>
      </c>
      <c r="G72" s="10">
        <v>14</v>
      </c>
      <c r="H72" s="10">
        <v>10</v>
      </c>
      <c r="I72" s="10">
        <v>7</v>
      </c>
      <c r="J72" s="10">
        <v>8</v>
      </c>
      <c r="K72" s="10">
        <v>13</v>
      </c>
      <c r="L72" s="10">
        <v>12</v>
      </c>
      <c r="M72" s="10">
        <v>28</v>
      </c>
      <c r="N72" s="10">
        <v>1</v>
      </c>
      <c r="O72" s="10">
        <v>1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0">
        <v>2</v>
      </c>
      <c r="X72" s="8">
        <v>323</v>
      </c>
      <c r="Y72" s="1">
        <f t="shared" si="0"/>
        <v>40</v>
      </c>
    </row>
    <row r="73" spans="1:25" x14ac:dyDescent="0.2">
      <c r="A73" s="6" t="str">
        <f>IF(D73="","",COUNTA($D$10:D73))</f>
        <v/>
      </c>
      <c r="B73" s="24"/>
      <c r="C73" s="6"/>
      <c r="D73" s="25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8"/>
      <c r="Y73" s="1" t="str">
        <f t="shared" si="0"/>
        <v/>
      </c>
    </row>
    <row r="74" spans="1:25" x14ac:dyDescent="0.2">
      <c r="A74" s="6"/>
      <c r="B74" s="30" t="s">
        <v>74</v>
      </c>
      <c r="C74" s="31"/>
      <c r="D74" s="32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8"/>
    </row>
    <row r="75" spans="1:25" x14ac:dyDescent="0.2">
      <c r="A75" s="6"/>
      <c r="B75" s="24"/>
      <c r="C75" s="6"/>
      <c r="D75" s="25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8"/>
    </row>
    <row r="76" spans="1:25" x14ac:dyDescent="0.2">
      <c r="A76" s="6">
        <v>41</v>
      </c>
      <c r="B76" s="24"/>
      <c r="C76" s="6"/>
      <c r="D76" s="25" t="s">
        <v>24</v>
      </c>
      <c r="E76" s="10">
        <v>402</v>
      </c>
      <c r="F76" s="10">
        <v>15</v>
      </c>
      <c r="G76" s="10">
        <v>111</v>
      </c>
      <c r="H76" s="10">
        <v>34</v>
      </c>
      <c r="I76" s="10">
        <v>52</v>
      </c>
      <c r="J76" s="10">
        <v>50</v>
      </c>
      <c r="K76" s="10">
        <v>49</v>
      </c>
      <c r="L76" s="10">
        <v>43</v>
      </c>
      <c r="M76" s="10">
        <v>33</v>
      </c>
      <c r="N76" s="10">
        <v>11</v>
      </c>
      <c r="O76" s="10">
        <v>1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0">
        <v>3</v>
      </c>
      <c r="X76" s="8">
        <v>160</v>
      </c>
      <c r="Y76" s="1">
        <f t="shared" ref="Y76:Y141" si="1">A76</f>
        <v>41</v>
      </c>
    </row>
    <row r="77" spans="1:25" x14ac:dyDescent="0.2">
      <c r="A77" s="6">
        <v>42</v>
      </c>
      <c r="B77" s="24"/>
      <c r="C77" s="6"/>
      <c r="D77" s="25" t="s">
        <v>25</v>
      </c>
      <c r="E77" s="10">
        <v>978</v>
      </c>
      <c r="F77" s="10">
        <v>32</v>
      </c>
      <c r="G77" s="10">
        <v>227</v>
      </c>
      <c r="H77" s="10">
        <v>101</v>
      </c>
      <c r="I77" s="10">
        <v>89</v>
      </c>
      <c r="J77" s="10">
        <v>119</v>
      </c>
      <c r="K77" s="10">
        <v>106</v>
      </c>
      <c r="L77" s="10">
        <v>125</v>
      </c>
      <c r="M77" s="10">
        <v>140</v>
      </c>
      <c r="N77" s="10">
        <v>16</v>
      </c>
      <c r="O77" s="10">
        <v>6</v>
      </c>
      <c r="P77" s="10">
        <v>2</v>
      </c>
      <c r="Q77" s="10">
        <v>1</v>
      </c>
      <c r="R77" s="13">
        <v>0</v>
      </c>
      <c r="S77" s="13">
        <v>0</v>
      </c>
      <c r="T77" s="13">
        <v>0</v>
      </c>
      <c r="U77" s="13">
        <v>0</v>
      </c>
      <c r="V77" s="10">
        <v>1</v>
      </c>
      <c r="W77" s="10">
        <v>13</v>
      </c>
      <c r="X77" s="8">
        <v>200</v>
      </c>
      <c r="Y77" s="1">
        <f t="shared" si="1"/>
        <v>42</v>
      </c>
    </row>
    <row r="78" spans="1:25" x14ac:dyDescent="0.2">
      <c r="A78" s="6" t="str">
        <f>IF(D78="","",COUNTA($D$10:D78)-1)</f>
        <v/>
      </c>
      <c r="B78" s="24"/>
      <c r="C78" s="6"/>
      <c r="D78" s="25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8"/>
      <c r="Y78" s="1" t="str">
        <f t="shared" si="1"/>
        <v/>
      </c>
    </row>
    <row r="79" spans="1:25" x14ac:dyDescent="0.2">
      <c r="A79" s="6">
        <v>43</v>
      </c>
      <c r="B79" s="24"/>
      <c r="C79" s="6"/>
      <c r="D79" s="25" t="s">
        <v>76</v>
      </c>
      <c r="E79" s="7">
        <v>1380</v>
      </c>
      <c r="F79" s="7">
        <v>47</v>
      </c>
      <c r="G79" s="7">
        <v>338</v>
      </c>
      <c r="H79" s="7">
        <v>135</v>
      </c>
      <c r="I79" s="7">
        <v>141</v>
      </c>
      <c r="J79" s="7">
        <v>169</v>
      </c>
      <c r="K79" s="7">
        <v>155</v>
      </c>
      <c r="L79" s="7">
        <v>168</v>
      </c>
      <c r="M79" s="7">
        <v>173</v>
      </c>
      <c r="N79" s="7">
        <v>27</v>
      </c>
      <c r="O79" s="7">
        <v>7</v>
      </c>
      <c r="P79" s="7">
        <v>2</v>
      </c>
      <c r="Q79" s="7">
        <v>1</v>
      </c>
      <c r="R79" s="14">
        <v>0</v>
      </c>
      <c r="S79" s="14">
        <v>0</v>
      </c>
      <c r="T79" s="14">
        <v>0</v>
      </c>
      <c r="U79" s="14">
        <v>0</v>
      </c>
      <c r="V79" s="7">
        <v>1</v>
      </c>
      <c r="W79" s="7">
        <v>16</v>
      </c>
      <c r="X79" s="17" t="s">
        <v>56</v>
      </c>
      <c r="Y79" s="1">
        <f t="shared" si="1"/>
        <v>43</v>
      </c>
    </row>
    <row r="80" spans="1:25" x14ac:dyDescent="0.2">
      <c r="A80" s="6" t="str">
        <f>IF(D80="","",COUNTA($D$10:D80)-1)</f>
        <v/>
      </c>
      <c r="B80" s="24"/>
      <c r="C80" s="6"/>
      <c r="D80" s="25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9"/>
      <c r="Y80" s="1" t="str">
        <f t="shared" si="1"/>
        <v/>
      </c>
    </row>
    <row r="81" spans="1:25" x14ac:dyDescent="0.2">
      <c r="A81" s="6">
        <v>44</v>
      </c>
      <c r="B81" s="24"/>
      <c r="C81" s="6"/>
      <c r="D81" s="25" t="s">
        <v>26</v>
      </c>
      <c r="E81" s="10">
        <v>101</v>
      </c>
      <c r="F81" s="10">
        <v>1</v>
      </c>
      <c r="G81" s="10">
        <v>9</v>
      </c>
      <c r="H81" s="10">
        <v>7</v>
      </c>
      <c r="I81" s="10">
        <v>3</v>
      </c>
      <c r="J81" s="10">
        <v>7</v>
      </c>
      <c r="K81" s="10">
        <v>8</v>
      </c>
      <c r="L81" s="10">
        <v>21</v>
      </c>
      <c r="M81" s="10">
        <v>26</v>
      </c>
      <c r="N81" s="10">
        <v>8</v>
      </c>
      <c r="O81" s="10">
        <v>7</v>
      </c>
      <c r="P81" s="10">
        <v>1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0">
        <v>3</v>
      </c>
      <c r="X81" s="8">
        <v>542</v>
      </c>
      <c r="Y81" s="1">
        <f t="shared" si="1"/>
        <v>44</v>
      </c>
    </row>
    <row r="82" spans="1:25" x14ac:dyDescent="0.2">
      <c r="A82" s="6" t="str">
        <f>IF(D82="","",COUNTA($D$10:D82)-1)</f>
        <v/>
      </c>
      <c r="B82" s="24"/>
      <c r="C82" s="6"/>
      <c r="D82" s="25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8"/>
      <c r="Y82" s="1" t="str">
        <f t="shared" si="1"/>
        <v/>
      </c>
    </row>
    <row r="83" spans="1:25" x14ac:dyDescent="0.2">
      <c r="A83" s="6">
        <v>45</v>
      </c>
      <c r="B83" s="24"/>
      <c r="C83" s="6"/>
      <c r="D83" s="25" t="s">
        <v>27</v>
      </c>
      <c r="E83" s="10">
        <v>1459</v>
      </c>
      <c r="F83" s="10">
        <v>27</v>
      </c>
      <c r="G83" s="10">
        <v>208</v>
      </c>
      <c r="H83" s="10">
        <v>107</v>
      </c>
      <c r="I83" s="10">
        <v>89</v>
      </c>
      <c r="J83" s="10">
        <v>148</v>
      </c>
      <c r="K83" s="10">
        <v>196</v>
      </c>
      <c r="L83" s="10">
        <v>207</v>
      </c>
      <c r="M83" s="10">
        <v>296</v>
      </c>
      <c r="N83" s="10">
        <v>92</v>
      </c>
      <c r="O83" s="10">
        <v>46</v>
      </c>
      <c r="P83" s="10">
        <v>7</v>
      </c>
      <c r="Q83" s="10">
        <v>3</v>
      </c>
      <c r="R83" s="10">
        <v>2</v>
      </c>
      <c r="S83" s="10">
        <v>1</v>
      </c>
      <c r="T83" s="10">
        <v>1</v>
      </c>
      <c r="U83" s="13">
        <v>0</v>
      </c>
      <c r="V83" s="10">
        <v>4</v>
      </c>
      <c r="W83" s="10">
        <v>25</v>
      </c>
      <c r="X83" s="8">
        <v>324.5</v>
      </c>
      <c r="Y83" s="1">
        <f t="shared" si="1"/>
        <v>45</v>
      </c>
    </row>
    <row r="84" spans="1:25" x14ac:dyDescent="0.2">
      <c r="A84" s="6">
        <v>46</v>
      </c>
      <c r="B84" s="24"/>
      <c r="C84" s="6"/>
      <c r="D84" s="25" t="s">
        <v>28</v>
      </c>
      <c r="E84" s="10">
        <v>2107</v>
      </c>
      <c r="F84" s="10">
        <v>10</v>
      </c>
      <c r="G84" s="10">
        <v>160</v>
      </c>
      <c r="H84" s="10">
        <v>114</v>
      </c>
      <c r="I84" s="10">
        <v>90</v>
      </c>
      <c r="J84" s="10">
        <v>132</v>
      </c>
      <c r="K84" s="10">
        <v>210</v>
      </c>
      <c r="L84" s="10">
        <v>257</v>
      </c>
      <c r="M84" s="10">
        <v>567</v>
      </c>
      <c r="N84" s="10">
        <v>262</v>
      </c>
      <c r="O84" s="10">
        <v>158</v>
      </c>
      <c r="P84" s="10">
        <v>44</v>
      </c>
      <c r="Q84" s="10">
        <v>25</v>
      </c>
      <c r="R84" s="10">
        <v>7</v>
      </c>
      <c r="S84" s="10">
        <v>10</v>
      </c>
      <c r="T84" s="10">
        <v>1</v>
      </c>
      <c r="U84" s="10">
        <v>3</v>
      </c>
      <c r="V84" s="13">
        <v>0</v>
      </c>
      <c r="W84" s="10">
        <v>57</v>
      </c>
      <c r="X84" s="8">
        <v>600</v>
      </c>
      <c r="Y84" s="1">
        <f t="shared" si="1"/>
        <v>46</v>
      </c>
    </row>
    <row r="85" spans="1:25" x14ac:dyDescent="0.2">
      <c r="A85" s="6" t="str">
        <f>IF(D85="","",COUNTA($D$10:D85)-1)</f>
        <v/>
      </c>
      <c r="B85" s="24"/>
      <c r="C85" s="6"/>
      <c r="D85" s="25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8"/>
      <c r="Y85" s="1" t="str">
        <f t="shared" si="1"/>
        <v/>
      </c>
    </row>
    <row r="86" spans="1:25" x14ac:dyDescent="0.2">
      <c r="A86" s="6">
        <v>47</v>
      </c>
      <c r="B86" s="24"/>
      <c r="C86" s="6"/>
      <c r="D86" s="25" t="s">
        <v>76</v>
      </c>
      <c r="E86" s="7">
        <v>3566</v>
      </c>
      <c r="F86" s="7">
        <v>37</v>
      </c>
      <c r="G86" s="7">
        <v>368</v>
      </c>
      <c r="H86" s="7">
        <v>221</v>
      </c>
      <c r="I86" s="7">
        <v>179</v>
      </c>
      <c r="J86" s="7">
        <v>280</v>
      </c>
      <c r="K86" s="7">
        <v>406</v>
      </c>
      <c r="L86" s="7">
        <v>464</v>
      </c>
      <c r="M86" s="7">
        <v>863</v>
      </c>
      <c r="N86" s="7">
        <v>354</v>
      </c>
      <c r="O86" s="7">
        <v>204</v>
      </c>
      <c r="P86" s="7">
        <v>51</v>
      </c>
      <c r="Q86" s="7">
        <v>28</v>
      </c>
      <c r="R86" s="7">
        <v>9</v>
      </c>
      <c r="S86" s="7">
        <v>11</v>
      </c>
      <c r="T86" s="7">
        <v>2</v>
      </c>
      <c r="U86" s="7">
        <v>3</v>
      </c>
      <c r="V86" s="7">
        <v>4</v>
      </c>
      <c r="W86" s="7">
        <v>82</v>
      </c>
      <c r="X86" s="17" t="s">
        <v>56</v>
      </c>
      <c r="Y86" s="1">
        <f t="shared" si="1"/>
        <v>47</v>
      </c>
    </row>
    <row r="87" spans="1:25" x14ac:dyDescent="0.2">
      <c r="A87" s="6" t="str">
        <f>IF(D87="","",COUNTA($D$10:D87)-1)</f>
        <v/>
      </c>
      <c r="B87" s="24"/>
      <c r="C87" s="6"/>
      <c r="D87" s="25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9"/>
      <c r="Y87" s="1" t="str">
        <f t="shared" si="1"/>
        <v/>
      </c>
    </row>
    <row r="88" spans="1:25" x14ac:dyDescent="0.2">
      <c r="A88" s="6">
        <v>48</v>
      </c>
      <c r="B88" s="24"/>
      <c r="C88" s="6"/>
      <c r="D88" s="25" t="s">
        <v>29</v>
      </c>
      <c r="E88" s="10">
        <v>119</v>
      </c>
      <c r="F88" s="13">
        <v>0</v>
      </c>
      <c r="G88" s="10">
        <v>2</v>
      </c>
      <c r="H88" s="10">
        <v>3</v>
      </c>
      <c r="I88" s="10">
        <v>2</v>
      </c>
      <c r="J88" s="10">
        <v>5</v>
      </c>
      <c r="K88" s="10">
        <v>8</v>
      </c>
      <c r="L88" s="10">
        <v>16</v>
      </c>
      <c r="M88" s="10">
        <v>29</v>
      </c>
      <c r="N88" s="10">
        <v>24</v>
      </c>
      <c r="O88" s="10">
        <v>12</v>
      </c>
      <c r="P88" s="10">
        <v>5</v>
      </c>
      <c r="Q88" s="10">
        <v>7</v>
      </c>
      <c r="R88" s="10">
        <v>2</v>
      </c>
      <c r="S88" s="13">
        <v>0</v>
      </c>
      <c r="T88" s="13">
        <v>0</v>
      </c>
      <c r="U88" s="13">
        <v>0</v>
      </c>
      <c r="V88" s="13">
        <v>0</v>
      </c>
      <c r="W88" s="10">
        <v>4</v>
      </c>
      <c r="X88" s="8">
        <v>746</v>
      </c>
      <c r="Y88" s="1">
        <f t="shared" si="1"/>
        <v>48</v>
      </c>
    </row>
    <row r="89" spans="1:25" x14ac:dyDescent="0.2">
      <c r="A89" s="6" t="str">
        <f>IF(D89="","",COUNTA($D$10:D89)-1)</f>
        <v/>
      </c>
      <c r="B89" s="24"/>
      <c r="C89" s="6"/>
      <c r="D89" s="25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8"/>
      <c r="Y89" s="1" t="str">
        <f t="shared" si="1"/>
        <v/>
      </c>
    </row>
    <row r="90" spans="1:25" x14ac:dyDescent="0.2">
      <c r="A90" s="6">
        <v>49</v>
      </c>
      <c r="B90" s="24"/>
      <c r="C90" s="6"/>
      <c r="D90" s="25" t="s">
        <v>30</v>
      </c>
      <c r="E90" s="10">
        <v>944</v>
      </c>
      <c r="F90" s="10">
        <v>4</v>
      </c>
      <c r="G90" s="10">
        <v>47</v>
      </c>
      <c r="H90" s="10">
        <v>25</v>
      </c>
      <c r="I90" s="10">
        <v>26</v>
      </c>
      <c r="J90" s="10">
        <v>37</v>
      </c>
      <c r="K90" s="10">
        <v>67</v>
      </c>
      <c r="L90" s="10">
        <v>113</v>
      </c>
      <c r="M90" s="10">
        <v>223</v>
      </c>
      <c r="N90" s="10">
        <v>132</v>
      </c>
      <c r="O90" s="10">
        <v>142</v>
      </c>
      <c r="P90" s="10">
        <v>60</v>
      </c>
      <c r="Q90" s="10">
        <v>21</v>
      </c>
      <c r="R90" s="10">
        <v>13</v>
      </c>
      <c r="S90" s="10">
        <v>7</v>
      </c>
      <c r="T90" s="10">
        <v>1</v>
      </c>
      <c r="U90" s="10">
        <v>1</v>
      </c>
      <c r="V90" s="13">
        <v>0</v>
      </c>
      <c r="W90" s="10">
        <v>25</v>
      </c>
      <c r="X90" s="8">
        <v>700</v>
      </c>
      <c r="Y90" s="1">
        <f t="shared" si="1"/>
        <v>49</v>
      </c>
    </row>
    <row r="91" spans="1:25" x14ac:dyDescent="0.2">
      <c r="A91" s="6">
        <v>50</v>
      </c>
      <c r="B91" s="24"/>
      <c r="C91" s="6"/>
      <c r="D91" s="25" t="s">
        <v>31</v>
      </c>
      <c r="E91" s="10">
        <v>2421</v>
      </c>
      <c r="F91" s="10">
        <v>12</v>
      </c>
      <c r="G91" s="10">
        <v>34</v>
      </c>
      <c r="H91" s="10">
        <v>27</v>
      </c>
      <c r="I91" s="10">
        <v>23</v>
      </c>
      <c r="J91" s="10">
        <v>41</v>
      </c>
      <c r="K91" s="10">
        <v>82</v>
      </c>
      <c r="L91" s="10">
        <v>172</v>
      </c>
      <c r="M91" s="10">
        <v>380</v>
      </c>
      <c r="N91" s="10">
        <v>335</v>
      </c>
      <c r="O91" s="10">
        <v>533</v>
      </c>
      <c r="P91" s="10">
        <v>374</v>
      </c>
      <c r="Q91" s="10">
        <v>157</v>
      </c>
      <c r="R91" s="10">
        <v>79</v>
      </c>
      <c r="S91" s="10">
        <v>65</v>
      </c>
      <c r="T91" s="10">
        <v>19</v>
      </c>
      <c r="U91" s="10">
        <v>14</v>
      </c>
      <c r="V91" s="10">
        <v>15</v>
      </c>
      <c r="W91" s="10">
        <v>59</v>
      </c>
      <c r="X91" s="8">
        <v>1018.5</v>
      </c>
      <c r="Y91" s="1">
        <f t="shared" si="1"/>
        <v>50</v>
      </c>
    </row>
    <row r="92" spans="1:25" x14ac:dyDescent="0.2">
      <c r="A92" s="6" t="str">
        <f>IF(D92="","",COUNTA($D$10:D92)-1)</f>
        <v/>
      </c>
      <c r="B92" s="24"/>
      <c r="C92" s="6"/>
      <c r="D92" s="25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8"/>
      <c r="Y92" s="1" t="str">
        <f t="shared" si="1"/>
        <v/>
      </c>
    </row>
    <row r="93" spans="1:25" x14ac:dyDescent="0.2">
      <c r="A93" s="6">
        <v>51</v>
      </c>
      <c r="B93" s="24"/>
      <c r="C93" s="6"/>
      <c r="D93" s="25" t="s">
        <v>76</v>
      </c>
      <c r="E93" s="7">
        <v>3365</v>
      </c>
      <c r="F93" s="7">
        <v>16</v>
      </c>
      <c r="G93" s="7">
        <v>81</v>
      </c>
      <c r="H93" s="7">
        <v>52</v>
      </c>
      <c r="I93" s="7">
        <v>49</v>
      </c>
      <c r="J93" s="7">
        <v>78</v>
      </c>
      <c r="K93" s="7">
        <v>149</v>
      </c>
      <c r="L93" s="7">
        <v>285</v>
      </c>
      <c r="M93" s="7">
        <v>603</v>
      </c>
      <c r="N93" s="7">
        <v>467</v>
      </c>
      <c r="O93" s="7">
        <v>675</v>
      </c>
      <c r="P93" s="7">
        <v>434</v>
      </c>
      <c r="Q93" s="7">
        <v>178</v>
      </c>
      <c r="R93" s="7">
        <v>92</v>
      </c>
      <c r="S93" s="7">
        <v>72</v>
      </c>
      <c r="T93" s="7">
        <v>20</v>
      </c>
      <c r="U93" s="7">
        <v>15</v>
      </c>
      <c r="V93" s="7">
        <v>15</v>
      </c>
      <c r="W93" s="7">
        <v>84</v>
      </c>
      <c r="X93" s="17" t="s">
        <v>56</v>
      </c>
      <c r="Y93" s="1">
        <f t="shared" si="1"/>
        <v>51</v>
      </c>
    </row>
    <row r="94" spans="1:25" x14ac:dyDescent="0.2">
      <c r="A94" s="6" t="str">
        <f>IF(D94="","",COUNTA($D$10:D94)-1)</f>
        <v/>
      </c>
      <c r="B94" s="24"/>
      <c r="C94" s="6"/>
      <c r="D94" s="25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9"/>
      <c r="Y94" s="1" t="str">
        <f t="shared" si="1"/>
        <v/>
      </c>
    </row>
    <row r="95" spans="1:25" x14ac:dyDescent="0.2">
      <c r="A95" s="6">
        <v>52</v>
      </c>
      <c r="B95" s="24"/>
      <c r="C95" s="6"/>
      <c r="D95" s="25" t="s">
        <v>37</v>
      </c>
      <c r="E95" s="10">
        <v>247</v>
      </c>
      <c r="F95" s="13">
        <v>0</v>
      </c>
      <c r="G95" s="10">
        <v>2</v>
      </c>
      <c r="H95" s="10">
        <v>1</v>
      </c>
      <c r="I95" s="10">
        <v>1</v>
      </c>
      <c r="J95" s="10">
        <v>3</v>
      </c>
      <c r="K95" s="10">
        <v>6</v>
      </c>
      <c r="L95" s="10">
        <v>12</v>
      </c>
      <c r="M95" s="10">
        <v>22</v>
      </c>
      <c r="N95" s="10">
        <v>14</v>
      </c>
      <c r="O95" s="10">
        <v>54</v>
      </c>
      <c r="P95" s="10">
        <v>58</v>
      </c>
      <c r="Q95" s="10">
        <v>22</v>
      </c>
      <c r="R95" s="10">
        <v>12</v>
      </c>
      <c r="S95" s="10">
        <v>12</v>
      </c>
      <c r="T95" s="10">
        <v>8</v>
      </c>
      <c r="U95" s="10">
        <v>4</v>
      </c>
      <c r="V95" s="10">
        <v>7</v>
      </c>
      <c r="W95" s="10">
        <v>9</v>
      </c>
      <c r="X95" s="8">
        <v>1506</v>
      </c>
      <c r="Y95" s="1">
        <f t="shared" si="1"/>
        <v>52</v>
      </c>
    </row>
    <row r="96" spans="1:25" x14ac:dyDescent="0.2">
      <c r="A96" s="6">
        <v>53</v>
      </c>
      <c r="B96" s="24"/>
      <c r="C96" s="6"/>
      <c r="D96" s="25" t="s">
        <v>38</v>
      </c>
      <c r="E96" s="10">
        <v>686</v>
      </c>
      <c r="F96" s="10">
        <v>2</v>
      </c>
      <c r="G96" s="10">
        <v>3</v>
      </c>
      <c r="H96" s="10">
        <v>5</v>
      </c>
      <c r="I96" s="10">
        <v>1</v>
      </c>
      <c r="J96" s="10">
        <v>6</v>
      </c>
      <c r="K96" s="10">
        <v>3</v>
      </c>
      <c r="L96" s="10">
        <v>14</v>
      </c>
      <c r="M96" s="10">
        <v>35</v>
      </c>
      <c r="N96" s="10">
        <v>58</v>
      </c>
      <c r="O96" s="10">
        <v>115</v>
      </c>
      <c r="P96" s="10">
        <v>139</v>
      </c>
      <c r="Q96" s="10">
        <v>95</v>
      </c>
      <c r="R96" s="10">
        <v>47</v>
      </c>
      <c r="S96" s="10">
        <v>58</v>
      </c>
      <c r="T96" s="10">
        <v>30</v>
      </c>
      <c r="U96" s="10">
        <v>22</v>
      </c>
      <c r="V96" s="10">
        <v>31</v>
      </c>
      <c r="W96" s="10">
        <v>22</v>
      </c>
      <c r="X96" s="8">
        <v>1800</v>
      </c>
      <c r="Y96" s="1">
        <f t="shared" si="1"/>
        <v>53</v>
      </c>
    </row>
    <row r="97" spans="1:25" x14ac:dyDescent="0.2">
      <c r="A97" s="6">
        <v>54</v>
      </c>
      <c r="B97" s="24"/>
      <c r="C97" s="6"/>
      <c r="D97" s="25" t="s">
        <v>39</v>
      </c>
      <c r="E97" s="10">
        <v>60</v>
      </c>
      <c r="F97" s="13">
        <v>0</v>
      </c>
      <c r="G97" s="13">
        <v>0</v>
      </c>
      <c r="H97" s="10">
        <v>1</v>
      </c>
      <c r="I97" s="13">
        <v>0</v>
      </c>
      <c r="J97" s="13">
        <v>0</v>
      </c>
      <c r="K97" s="10">
        <v>1</v>
      </c>
      <c r="L97" s="10">
        <v>2</v>
      </c>
      <c r="M97" s="10">
        <v>3</v>
      </c>
      <c r="N97" s="10">
        <v>1</v>
      </c>
      <c r="O97" s="10">
        <v>8</v>
      </c>
      <c r="P97" s="10">
        <v>4</v>
      </c>
      <c r="Q97" s="10">
        <v>7</v>
      </c>
      <c r="R97" s="10">
        <v>5</v>
      </c>
      <c r="S97" s="10">
        <v>4</v>
      </c>
      <c r="T97" s="10">
        <v>5</v>
      </c>
      <c r="U97" s="10">
        <v>9</v>
      </c>
      <c r="V97" s="10">
        <v>10</v>
      </c>
      <c r="W97" s="13">
        <v>0</v>
      </c>
      <c r="X97" s="8">
        <v>2760.5</v>
      </c>
      <c r="Y97" s="1">
        <f t="shared" si="1"/>
        <v>54</v>
      </c>
    </row>
    <row r="98" spans="1:25" x14ac:dyDescent="0.2">
      <c r="A98" s="6" t="str">
        <f>IF(D98="","",COUNTA($D$10:D98)-1)</f>
        <v/>
      </c>
      <c r="B98" s="24"/>
      <c r="C98" s="6"/>
      <c r="D98" s="25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8"/>
      <c r="Y98" s="1" t="str">
        <f t="shared" si="1"/>
        <v/>
      </c>
    </row>
    <row r="99" spans="1:25" x14ac:dyDescent="0.2">
      <c r="A99" s="6">
        <v>55</v>
      </c>
      <c r="B99" s="9" t="s">
        <v>34</v>
      </c>
      <c r="C99" s="6"/>
      <c r="E99" s="7">
        <v>829</v>
      </c>
      <c r="F99" s="7">
        <v>22</v>
      </c>
      <c r="G99" s="7">
        <v>154</v>
      </c>
      <c r="H99" s="7">
        <v>44</v>
      </c>
      <c r="I99" s="7">
        <v>51</v>
      </c>
      <c r="J99" s="7">
        <v>69</v>
      </c>
      <c r="K99" s="7">
        <v>103</v>
      </c>
      <c r="L99" s="7">
        <v>117</v>
      </c>
      <c r="M99" s="7">
        <v>87</v>
      </c>
      <c r="N99" s="7">
        <v>51</v>
      </c>
      <c r="O99" s="7">
        <v>63</v>
      </c>
      <c r="P99" s="7">
        <v>30</v>
      </c>
      <c r="Q99" s="7">
        <v>19</v>
      </c>
      <c r="R99" s="7">
        <v>4</v>
      </c>
      <c r="S99" s="7">
        <v>5</v>
      </c>
      <c r="T99" s="7">
        <v>4</v>
      </c>
      <c r="U99" s="7">
        <v>2</v>
      </c>
      <c r="V99" s="7">
        <v>3</v>
      </c>
      <c r="W99" s="7">
        <v>1</v>
      </c>
      <c r="X99" s="8">
        <v>345.5</v>
      </c>
      <c r="Y99" s="1">
        <f t="shared" si="1"/>
        <v>55</v>
      </c>
    </row>
    <row r="100" spans="1:25" x14ac:dyDescent="0.2">
      <c r="A100" s="6" t="str">
        <f>IF(D100="","",COUNTA($D$10:D100)-1)</f>
        <v/>
      </c>
      <c r="B100" s="24"/>
      <c r="C100" s="6"/>
      <c r="D100" s="25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8"/>
      <c r="Y100" s="1" t="str">
        <f t="shared" si="1"/>
        <v/>
      </c>
    </row>
    <row r="101" spans="1:25" x14ac:dyDescent="0.2">
      <c r="A101" s="6">
        <v>56</v>
      </c>
      <c r="B101" s="24"/>
      <c r="C101" s="6"/>
      <c r="D101" s="25" t="s">
        <v>21</v>
      </c>
      <c r="E101" s="10">
        <v>78</v>
      </c>
      <c r="F101" s="10">
        <v>3</v>
      </c>
      <c r="G101" s="10">
        <v>21</v>
      </c>
      <c r="H101" s="10">
        <v>5</v>
      </c>
      <c r="I101" s="10">
        <v>10</v>
      </c>
      <c r="J101" s="10">
        <v>11</v>
      </c>
      <c r="K101" s="10">
        <v>8</v>
      </c>
      <c r="L101" s="10">
        <v>13</v>
      </c>
      <c r="M101" s="10">
        <v>5</v>
      </c>
      <c r="N101" s="10">
        <v>1</v>
      </c>
      <c r="O101" s="13">
        <v>0</v>
      </c>
      <c r="P101" s="10">
        <v>1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8">
        <v>172.5</v>
      </c>
      <c r="Y101" s="1">
        <f t="shared" si="1"/>
        <v>56</v>
      </c>
    </row>
    <row r="102" spans="1:25" x14ac:dyDescent="0.2">
      <c r="A102" s="6">
        <v>57</v>
      </c>
      <c r="B102" s="24"/>
      <c r="C102" s="6"/>
      <c r="D102" s="25" t="s">
        <v>22</v>
      </c>
      <c r="E102" s="10">
        <v>1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0">
        <v>1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8">
        <v>330</v>
      </c>
      <c r="Y102" s="1">
        <f t="shared" si="1"/>
        <v>57</v>
      </c>
    </row>
    <row r="103" spans="1:25" x14ac:dyDescent="0.2">
      <c r="A103" s="6">
        <v>58</v>
      </c>
      <c r="B103" s="24"/>
      <c r="C103" s="6"/>
      <c r="D103" s="25" t="s">
        <v>23</v>
      </c>
      <c r="E103" s="10">
        <v>7</v>
      </c>
      <c r="F103" s="13">
        <v>0</v>
      </c>
      <c r="G103" s="10">
        <v>4</v>
      </c>
      <c r="H103" s="10">
        <v>1</v>
      </c>
      <c r="I103" s="13">
        <v>0</v>
      </c>
      <c r="J103" s="13">
        <v>0</v>
      </c>
      <c r="K103" s="10">
        <v>1</v>
      </c>
      <c r="L103" s="13">
        <v>0</v>
      </c>
      <c r="M103" s="13">
        <v>0</v>
      </c>
      <c r="N103" s="13">
        <v>0</v>
      </c>
      <c r="O103" s="10">
        <v>1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8">
        <v>80</v>
      </c>
      <c r="Y103" s="1">
        <f t="shared" si="1"/>
        <v>58</v>
      </c>
    </row>
    <row r="104" spans="1:25" x14ac:dyDescent="0.2">
      <c r="A104" s="6" t="str">
        <f>IF(D104="","",COUNTA($D$10:D104)-1)</f>
        <v/>
      </c>
      <c r="B104" s="24"/>
      <c r="C104" s="6"/>
      <c r="D104" s="25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8"/>
      <c r="Y104" s="1" t="str">
        <f t="shared" si="1"/>
        <v/>
      </c>
    </row>
    <row r="105" spans="1:25" x14ac:dyDescent="0.2">
      <c r="A105" s="6">
        <v>59</v>
      </c>
      <c r="B105" s="24"/>
      <c r="C105" s="6"/>
      <c r="D105" s="25" t="s">
        <v>24</v>
      </c>
      <c r="E105" s="10">
        <v>103</v>
      </c>
      <c r="F105" s="10">
        <v>5</v>
      </c>
      <c r="G105" s="10">
        <v>33</v>
      </c>
      <c r="H105" s="10">
        <v>7</v>
      </c>
      <c r="I105" s="10">
        <v>8</v>
      </c>
      <c r="J105" s="10">
        <v>8</v>
      </c>
      <c r="K105" s="10">
        <v>18</v>
      </c>
      <c r="L105" s="10">
        <v>11</v>
      </c>
      <c r="M105" s="10">
        <v>6</v>
      </c>
      <c r="N105" s="10">
        <v>2</v>
      </c>
      <c r="O105" s="10">
        <v>5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8">
        <v>150</v>
      </c>
      <c r="Y105" s="1">
        <f t="shared" si="1"/>
        <v>59</v>
      </c>
    </row>
    <row r="106" spans="1:25" x14ac:dyDescent="0.2">
      <c r="A106" s="6">
        <v>60</v>
      </c>
      <c r="B106" s="24"/>
      <c r="C106" s="6"/>
      <c r="D106" s="25" t="s">
        <v>25</v>
      </c>
      <c r="E106" s="10">
        <v>121</v>
      </c>
      <c r="F106" s="10">
        <v>9</v>
      </c>
      <c r="G106" s="10">
        <v>40</v>
      </c>
      <c r="H106" s="10">
        <v>6</v>
      </c>
      <c r="I106" s="10">
        <v>5</v>
      </c>
      <c r="J106" s="10">
        <v>8</v>
      </c>
      <c r="K106" s="10">
        <v>11</v>
      </c>
      <c r="L106" s="10">
        <v>22</v>
      </c>
      <c r="M106" s="10">
        <v>11</v>
      </c>
      <c r="N106" s="10">
        <v>4</v>
      </c>
      <c r="O106" s="10">
        <v>4</v>
      </c>
      <c r="P106" s="13">
        <v>0</v>
      </c>
      <c r="Q106" s="10">
        <v>1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8">
        <v>185</v>
      </c>
      <c r="Y106" s="1">
        <f t="shared" si="1"/>
        <v>60</v>
      </c>
    </row>
    <row r="107" spans="1:25" x14ac:dyDescent="0.2">
      <c r="A107" s="6" t="str">
        <f>IF(D107="","",COUNTA($D$10:D107)-1)</f>
        <v/>
      </c>
      <c r="B107" s="24"/>
      <c r="C107" s="6"/>
      <c r="D107" s="25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8"/>
      <c r="Y107" s="1" t="str">
        <f t="shared" si="1"/>
        <v/>
      </c>
    </row>
    <row r="108" spans="1:25" x14ac:dyDescent="0.2">
      <c r="A108" s="6">
        <v>61</v>
      </c>
      <c r="B108" s="24"/>
      <c r="C108" s="6"/>
      <c r="D108" s="25" t="s">
        <v>76</v>
      </c>
      <c r="E108" s="7">
        <v>224</v>
      </c>
      <c r="F108" s="7">
        <v>14</v>
      </c>
      <c r="G108" s="7">
        <v>73</v>
      </c>
      <c r="H108" s="7">
        <v>13</v>
      </c>
      <c r="I108" s="7">
        <v>13</v>
      </c>
      <c r="J108" s="7">
        <v>16</v>
      </c>
      <c r="K108" s="7">
        <v>29</v>
      </c>
      <c r="L108" s="7">
        <v>33</v>
      </c>
      <c r="M108" s="7">
        <v>17</v>
      </c>
      <c r="N108" s="7">
        <v>6</v>
      </c>
      <c r="O108" s="7">
        <v>9</v>
      </c>
      <c r="P108" s="14">
        <v>0</v>
      </c>
      <c r="Q108" s="7">
        <v>1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9"/>
      <c r="Y108" s="1">
        <f t="shared" si="1"/>
        <v>61</v>
      </c>
    </row>
    <row r="109" spans="1:25" x14ac:dyDescent="0.2">
      <c r="A109" s="6" t="str">
        <f>IF(D109="","",COUNTA($D$10:D109)-1)</f>
        <v/>
      </c>
      <c r="B109" s="24"/>
      <c r="C109" s="6"/>
      <c r="D109" s="25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9"/>
      <c r="Y109" s="1" t="str">
        <f t="shared" si="1"/>
        <v/>
      </c>
    </row>
    <row r="110" spans="1:25" x14ac:dyDescent="0.2">
      <c r="A110" s="6">
        <v>62</v>
      </c>
      <c r="B110" s="24"/>
      <c r="C110" s="6"/>
      <c r="D110" s="25" t="s">
        <v>26</v>
      </c>
      <c r="E110" s="10">
        <v>1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0">
        <v>1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8">
        <v>2046</v>
      </c>
      <c r="Y110" s="1">
        <f t="shared" si="1"/>
        <v>62</v>
      </c>
    </row>
    <row r="111" spans="1:25" x14ac:dyDescent="0.2">
      <c r="A111" s="6" t="str">
        <f>IF(D111="","",COUNTA($D$10:D111)-1)</f>
        <v/>
      </c>
      <c r="B111" s="24"/>
      <c r="C111" s="6"/>
      <c r="D111" s="25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8"/>
      <c r="Y111" s="1" t="str">
        <f t="shared" si="1"/>
        <v/>
      </c>
    </row>
    <row r="112" spans="1:25" x14ac:dyDescent="0.2">
      <c r="A112" s="6">
        <v>63</v>
      </c>
      <c r="B112" s="24"/>
      <c r="C112" s="6"/>
      <c r="D112" s="25" t="s">
        <v>27</v>
      </c>
      <c r="E112" s="10">
        <v>203</v>
      </c>
      <c r="F112" s="10">
        <v>2</v>
      </c>
      <c r="G112" s="10">
        <v>37</v>
      </c>
      <c r="H112" s="10">
        <v>13</v>
      </c>
      <c r="I112" s="10">
        <v>17</v>
      </c>
      <c r="J112" s="10">
        <v>21</v>
      </c>
      <c r="K112" s="10">
        <v>31</v>
      </c>
      <c r="L112" s="10">
        <v>36</v>
      </c>
      <c r="M112" s="10">
        <v>21</v>
      </c>
      <c r="N112" s="10">
        <v>14</v>
      </c>
      <c r="O112" s="10">
        <v>7</v>
      </c>
      <c r="P112" s="10">
        <v>1</v>
      </c>
      <c r="Q112" s="10">
        <v>3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8">
        <v>300</v>
      </c>
      <c r="Y112" s="1">
        <f t="shared" si="1"/>
        <v>63</v>
      </c>
    </row>
    <row r="113" spans="1:25" x14ac:dyDescent="0.2">
      <c r="A113" s="6">
        <v>64</v>
      </c>
      <c r="B113" s="24"/>
      <c r="C113" s="6"/>
      <c r="D113" s="25" t="s">
        <v>28</v>
      </c>
      <c r="E113" s="10">
        <v>154</v>
      </c>
      <c r="F113" s="10">
        <v>3</v>
      </c>
      <c r="G113" s="10">
        <v>15</v>
      </c>
      <c r="H113" s="10">
        <v>6</v>
      </c>
      <c r="I113" s="10">
        <v>10</v>
      </c>
      <c r="J113" s="10">
        <v>15</v>
      </c>
      <c r="K113" s="10">
        <v>27</v>
      </c>
      <c r="L113" s="10">
        <v>23</v>
      </c>
      <c r="M113" s="10">
        <v>19</v>
      </c>
      <c r="N113" s="10">
        <v>16</v>
      </c>
      <c r="O113" s="10">
        <v>13</v>
      </c>
      <c r="P113" s="10">
        <v>3</v>
      </c>
      <c r="Q113" s="10">
        <v>3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0">
        <v>1</v>
      </c>
      <c r="X113" s="8">
        <v>400</v>
      </c>
      <c r="Y113" s="1">
        <f t="shared" si="1"/>
        <v>64</v>
      </c>
    </row>
    <row r="114" spans="1:25" x14ac:dyDescent="0.2">
      <c r="A114" s="6" t="str">
        <f>IF(D114="","",COUNTA($D$10:D114)-1)</f>
        <v/>
      </c>
      <c r="B114" s="24"/>
      <c r="C114" s="6"/>
      <c r="D114" s="25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8"/>
      <c r="Y114" s="1" t="str">
        <f t="shared" si="1"/>
        <v/>
      </c>
    </row>
    <row r="115" spans="1:25" x14ac:dyDescent="0.2">
      <c r="A115" s="6">
        <v>65</v>
      </c>
      <c r="B115" s="24"/>
      <c r="C115" s="6"/>
      <c r="D115" s="25" t="s">
        <v>76</v>
      </c>
      <c r="E115" s="7">
        <v>357</v>
      </c>
      <c r="F115" s="7">
        <v>5</v>
      </c>
      <c r="G115" s="7">
        <v>52</v>
      </c>
      <c r="H115" s="7">
        <v>19</v>
      </c>
      <c r="I115" s="7">
        <v>27</v>
      </c>
      <c r="J115" s="7">
        <v>36</v>
      </c>
      <c r="K115" s="7">
        <v>58</v>
      </c>
      <c r="L115" s="7">
        <v>59</v>
      </c>
      <c r="M115" s="7">
        <v>40</v>
      </c>
      <c r="N115" s="7">
        <v>30</v>
      </c>
      <c r="O115" s="7">
        <v>20</v>
      </c>
      <c r="P115" s="7">
        <v>4</v>
      </c>
      <c r="Q115" s="7">
        <v>6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7">
        <v>1</v>
      </c>
      <c r="X115" s="17" t="s">
        <v>56</v>
      </c>
      <c r="Y115" s="1">
        <f t="shared" si="1"/>
        <v>65</v>
      </c>
    </row>
    <row r="116" spans="1:25" x14ac:dyDescent="0.2">
      <c r="A116" s="6" t="str">
        <f>IF(D116="","",COUNTA($D$10:D116)-1)</f>
        <v/>
      </c>
      <c r="B116" s="24"/>
      <c r="C116" s="6"/>
      <c r="D116" s="25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9"/>
      <c r="Y116" s="1" t="str">
        <f t="shared" si="1"/>
        <v/>
      </c>
    </row>
    <row r="117" spans="1:25" x14ac:dyDescent="0.2">
      <c r="A117" s="6">
        <v>66</v>
      </c>
      <c r="B117" s="24"/>
      <c r="C117" s="6"/>
      <c r="D117" s="25" t="s">
        <v>29</v>
      </c>
      <c r="E117" s="10">
        <v>6</v>
      </c>
      <c r="F117" s="13">
        <v>0</v>
      </c>
      <c r="G117" s="13">
        <v>0</v>
      </c>
      <c r="H117" s="10">
        <v>1</v>
      </c>
      <c r="I117" s="13">
        <v>0</v>
      </c>
      <c r="J117" s="13">
        <v>0</v>
      </c>
      <c r="K117" s="13">
        <v>0</v>
      </c>
      <c r="L117" s="13">
        <v>0</v>
      </c>
      <c r="M117" s="10">
        <v>2</v>
      </c>
      <c r="N117" s="10">
        <v>1</v>
      </c>
      <c r="O117" s="10">
        <v>1</v>
      </c>
      <c r="P117" s="10">
        <v>1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8">
        <v>802</v>
      </c>
      <c r="Y117" s="1">
        <f t="shared" si="1"/>
        <v>66</v>
      </c>
    </row>
    <row r="118" spans="1:25" x14ac:dyDescent="0.2">
      <c r="A118" s="6" t="str">
        <f>IF(D118="","",COUNTA($D$10:D118)-1)</f>
        <v/>
      </c>
      <c r="B118" s="24"/>
      <c r="C118" s="6"/>
      <c r="D118" s="25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8"/>
      <c r="Y118" s="1" t="str">
        <f t="shared" si="1"/>
        <v/>
      </c>
    </row>
    <row r="119" spans="1:25" x14ac:dyDescent="0.2">
      <c r="A119" s="6">
        <v>67</v>
      </c>
      <c r="B119" s="24"/>
      <c r="C119" s="6"/>
      <c r="D119" s="25" t="s">
        <v>30</v>
      </c>
      <c r="E119" s="10">
        <v>43</v>
      </c>
      <c r="F119" s="13">
        <v>0</v>
      </c>
      <c r="G119" s="13">
        <v>0</v>
      </c>
      <c r="H119" s="10">
        <v>4</v>
      </c>
      <c r="I119" s="10">
        <v>1</v>
      </c>
      <c r="J119" s="10">
        <v>4</v>
      </c>
      <c r="K119" s="10">
        <v>1</v>
      </c>
      <c r="L119" s="10">
        <v>8</v>
      </c>
      <c r="M119" s="10">
        <v>11</v>
      </c>
      <c r="N119" s="10">
        <v>3</v>
      </c>
      <c r="O119" s="10">
        <v>4</v>
      </c>
      <c r="P119" s="10">
        <v>2</v>
      </c>
      <c r="Q119" s="13">
        <v>0</v>
      </c>
      <c r="R119" s="10">
        <v>1</v>
      </c>
      <c r="S119" s="10">
        <v>3</v>
      </c>
      <c r="T119" s="10">
        <v>1</v>
      </c>
      <c r="U119" s="13">
        <v>0</v>
      </c>
      <c r="V119" s="13">
        <v>0</v>
      </c>
      <c r="W119" s="13">
        <v>0</v>
      </c>
      <c r="X119" s="8">
        <v>678</v>
      </c>
      <c r="Y119" s="1">
        <f t="shared" si="1"/>
        <v>67</v>
      </c>
    </row>
    <row r="120" spans="1:25" x14ac:dyDescent="0.2">
      <c r="A120" s="6">
        <v>68</v>
      </c>
      <c r="B120" s="24"/>
      <c r="C120" s="6"/>
      <c r="D120" s="25" t="s">
        <v>31</v>
      </c>
      <c r="E120" s="10">
        <v>85</v>
      </c>
      <c r="F120" s="13">
        <v>0</v>
      </c>
      <c r="G120" s="10">
        <v>3</v>
      </c>
      <c r="H120" s="10">
        <v>1</v>
      </c>
      <c r="I120" s="13">
        <v>0</v>
      </c>
      <c r="J120" s="10">
        <v>2</v>
      </c>
      <c r="K120" s="10">
        <v>5</v>
      </c>
      <c r="L120" s="10">
        <v>4</v>
      </c>
      <c r="M120" s="10">
        <v>10</v>
      </c>
      <c r="N120" s="10">
        <v>8</v>
      </c>
      <c r="O120" s="10">
        <v>25</v>
      </c>
      <c r="P120" s="10">
        <v>17</v>
      </c>
      <c r="Q120" s="10">
        <v>6</v>
      </c>
      <c r="R120" s="10">
        <v>3</v>
      </c>
      <c r="S120" s="13">
        <v>0</v>
      </c>
      <c r="T120" s="10">
        <v>1</v>
      </c>
      <c r="U120" s="13">
        <v>0</v>
      </c>
      <c r="V120" s="13">
        <v>0</v>
      </c>
      <c r="W120" s="13">
        <v>0</v>
      </c>
      <c r="X120" s="8">
        <v>1226</v>
      </c>
      <c r="Y120" s="1">
        <f t="shared" si="1"/>
        <v>68</v>
      </c>
    </row>
    <row r="121" spans="1:25" x14ac:dyDescent="0.2">
      <c r="A121" s="6" t="str">
        <f>IF(D121="","",COUNTA($D$10:D121)-1)</f>
        <v/>
      </c>
      <c r="B121" s="24"/>
      <c r="C121" s="6"/>
      <c r="D121" s="2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8"/>
      <c r="Y121" s="1" t="str">
        <f t="shared" si="1"/>
        <v/>
      </c>
    </row>
    <row r="122" spans="1:25" x14ac:dyDescent="0.2">
      <c r="A122" s="6">
        <v>69</v>
      </c>
      <c r="B122" s="24"/>
      <c r="C122" s="6"/>
      <c r="D122" s="25" t="s">
        <v>76</v>
      </c>
      <c r="E122" s="7">
        <v>128</v>
      </c>
      <c r="F122" s="14">
        <v>0</v>
      </c>
      <c r="G122" s="7">
        <v>3</v>
      </c>
      <c r="H122" s="7">
        <v>5</v>
      </c>
      <c r="I122" s="7">
        <v>1</v>
      </c>
      <c r="J122" s="7">
        <v>6</v>
      </c>
      <c r="K122" s="7">
        <v>6</v>
      </c>
      <c r="L122" s="7">
        <v>12</v>
      </c>
      <c r="M122" s="7">
        <v>21</v>
      </c>
      <c r="N122" s="7">
        <v>11</v>
      </c>
      <c r="O122" s="7">
        <v>29</v>
      </c>
      <c r="P122" s="7">
        <v>19</v>
      </c>
      <c r="Q122" s="7">
        <v>6</v>
      </c>
      <c r="R122" s="7">
        <v>4</v>
      </c>
      <c r="S122" s="7">
        <v>3</v>
      </c>
      <c r="T122" s="7">
        <v>2</v>
      </c>
      <c r="U122" s="14">
        <v>0</v>
      </c>
      <c r="V122" s="14">
        <v>0</v>
      </c>
      <c r="W122" s="14">
        <v>0</v>
      </c>
      <c r="X122" s="17" t="s">
        <v>56</v>
      </c>
      <c r="Y122" s="1">
        <f t="shared" si="1"/>
        <v>69</v>
      </c>
    </row>
    <row r="123" spans="1:25" x14ac:dyDescent="0.2">
      <c r="A123" s="6" t="str">
        <f>IF(D123="","",COUNTA($D$10:D123)-1)</f>
        <v/>
      </c>
      <c r="B123" s="24"/>
      <c r="C123" s="6"/>
      <c r="D123" s="25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9"/>
      <c r="Y123" s="1" t="str">
        <f t="shared" si="1"/>
        <v/>
      </c>
    </row>
    <row r="124" spans="1:25" x14ac:dyDescent="0.2">
      <c r="A124" s="6">
        <v>70</v>
      </c>
      <c r="B124" s="24"/>
      <c r="C124" s="6"/>
      <c r="D124" s="25" t="s">
        <v>37</v>
      </c>
      <c r="E124" s="10">
        <v>9</v>
      </c>
      <c r="F124" s="13">
        <v>0</v>
      </c>
      <c r="G124" s="10">
        <v>1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0">
        <v>1</v>
      </c>
      <c r="O124" s="10">
        <v>2</v>
      </c>
      <c r="P124" s="10">
        <v>1</v>
      </c>
      <c r="Q124" s="10">
        <v>1</v>
      </c>
      <c r="R124" s="13">
        <v>0</v>
      </c>
      <c r="S124" s="13">
        <v>0</v>
      </c>
      <c r="T124" s="10">
        <v>1</v>
      </c>
      <c r="U124" s="13">
        <v>0</v>
      </c>
      <c r="V124" s="10">
        <v>2</v>
      </c>
      <c r="W124" s="13">
        <v>0</v>
      </c>
      <c r="X124" s="8">
        <v>1946</v>
      </c>
      <c r="Y124" s="1">
        <f t="shared" si="1"/>
        <v>70</v>
      </c>
    </row>
    <row r="125" spans="1:25" x14ac:dyDescent="0.2">
      <c r="A125" s="6">
        <v>71</v>
      </c>
      <c r="B125" s="24"/>
      <c r="C125" s="6"/>
      <c r="D125" s="25" t="s">
        <v>38</v>
      </c>
      <c r="E125" s="10">
        <v>17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0">
        <v>2</v>
      </c>
      <c r="N125" s="10">
        <v>1</v>
      </c>
      <c r="O125" s="10">
        <v>1</v>
      </c>
      <c r="P125" s="10">
        <v>4</v>
      </c>
      <c r="Q125" s="10">
        <v>3</v>
      </c>
      <c r="R125" s="13">
        <v>0</v>
      </c>
      <c r="S125" s="10">
        <v>2</v>
      </c>
      <c r="T125" s="10">
        <v>1</v>
      </c>
      <c r="U125" s="10">
        <v>2</v>
      </c>
      <c r="V125" s="10">
        <v>1</v>
      </c>
      <c r="W125" s="13">
        <v>0</v>
      </c>
      <c r="X125" s="8">
        <v>2000</v>
      </c>
      <c r="Y125" s="1">
        <f t="shared" si="1"/>
        <v>71</v>
      </c>
    </row>
    <row r="126" spans="1:25" x14ac:dyDescent="0.2">
      <c r="A126" s="6">
        <v>72</v>
      </c>
      <c r="B126" s="24"/>
      <c r="C126" s="6"/>
      <c r="D126" s="25" t="s">
        <v>39</v>
      </c>
      <c r="E126" s="10">
        <v>1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0">
        <v>1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8">
        <v>2046</v>
      </c>
      <c r="Y126" s="1">
        <f t="shared" si="1"/>
        <v>72</v>
      </c>
    </row>
    <row r="127" spans="1:25" x14ac:dyDescent="0.2">
      <c r="A127" s="6" t="str">
        <f>IF(D127="","",COUNTA($D$10:D127)-1)</f>
        <v/>
      </c>
      <c r="B127" s="24"/>
      <c r="C127" s="6"/>
      <c r="D127" s="25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8"/>
      <c r="Y127" s="1" t="str">
        <f t="shared" si="1"/>
        <v/>
      </c>
    </row>
    <row r="128" spans="1:25" x14ac:dyDescent="0.2">
      <c r="A128" s="6">
        <v>73</v>
      </c>
      <c r="B128" s="24"/>
      <c r="C128" s="25" t="s">
        <v>32</v>
      </c>
      <c r="E128" s="7">
        <v>587</v>
      </c>
      <c r="F128" s="7">
        <v>19</v>
      </c>
      <c r="G128" s="7">
        <v>104</v>
      </c>
      <c r="H128" s="7">
        <v>30</v>
      </c>
      <c r="I128" s="7">
        <v>35</v>
      </c>
      <c r="J128" s="7">
        <v>41</v>
      </c>
      <c r="K128" s="7">
        <v>78</v>
      </c>
      <c r="L128" s="7">
        <v>102</v>
      </c>
      <c r="M128" s="7">
        <v>65</v>
      </c>
      <c r="N128" s="7">
        <v>35</v>
      </c>
      <c r="O128" s="7">
        <v>41</v>
      </c>
      <c r="P128" s="7">
        <v>18</v>
      </c>
      <c r="Q128" s="7">
        <v>9</v>
      </c>
      <c r="R128" s="7">
        <v>3</v>
      </c>
      <c r="S128" s="7">
        <v>1</v>
      </c>
      <c r="T128" s="7">
        <v>4</v>
      </c>
      <c r="U128" s="7">
        <v>1</v>
      </c>
      <c r="V128" s="7">
        <v>1</v>
      </c>
      <c r="W128" s="14">
        <v>0</v>
      </c>
      <c r="X128" s="8">
        <v>350</v>
      </c>
      <c r="Y128" s="1">
        <f t="shared" si="1"/>
        <v>73</v>
      </c>
    </row>
    <row r="129" spans="1:25" x14ac:dyDescent="0.2">
      <c r="A129" s="6" t="str">
        <f>IF(D129="","",COUNTA($D$10:D129)-1)</f>
        <v/>
      </c>
      <c r="B129" s="24"/>
      <c r="C129" s="6"/>
      <c r="D129" s="25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8"/>
      <c r="Y129" s="1" t="str">
        <f t="shared" si="1"/>
        <v/>
      </c>
    </row>
    <row r="130" spans="1:25" x14ac:dyDescent="0.2">
      <c r="A130" s="6">
        <v>74</v>
      </c>
      <c r="B130" s="24"/>
      <c r="C130" s="6"/>
      <c r="D130" s="25" t="s">
        <v>21</v>
      </c>
      <c r="E130" s="10">
        <v>60</v>
      </c>
      <c r="F130" s="10">
        <v>3</v>
      </c>
      <c r="G130" s="10">
        <v>14</v>
      </c>
      <c r="H130" s="10">
        <v>2</v>
      </c>
      <c r="I130" s="10">
        <v>8</v>
      </c>
      <c r="J130" s="10">
        <v>7</v>
      </c>
      <c r="K130" s="10">
        <v>8</v>
      </c>
      <c r="L130" s="10">
        <v>12</v>
      </c>
      <c r="M130" s="10">
        <v>4</v>
      </c>
      <c r="N130" s="10">
        <v>1</v>
      </c>
      <c r="O130" s="13">
        <v>0</v>
      </c>
      <c r="P130" s="10">
        <v>1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8">
        <v>210</v>
      </c>
      <c r="Y130" s="1">
        <f t="shared" si="1"/>
        <v>74</v>
      </c>
    </row>
    <row r="131" spans="1:25" x14ac:dyDescent="0.2">
      <c r="A131" s="6">
        <v>75</v>
      </c>
      <c r="B131" s="24"/>
      <c r="C131" s="6"/>
      <c r="D131" s="25" t="s">
        <v>22</v>
      </c>
      <c r="E131" s="10">
        <v>1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0">
        <v>1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8">
        <v>330</v>
      </c>
      <c r="Y131" s="1">
        <f t="shared" si="1"/>
        <v>75</v>
      </c>
    </row>
    <row r="132" spans="1:25" x14ac:dyDescent="0.2">
      <c r="A132" s="6">
        <v>76</v>
      </c>
      <c r="B132" s="24"/>
      <c r="C132" s="6"/>
      <c r="D132" s="25" t="s">
        <v>23</v>
      </c>
      <c r="E132" s="10">
        <v>6</v>
      </c>
      <c r="F132" s="13">
        <v>0</v>
      </c>
      <c r="G132" s="10">
        <v>3</v>
      </c>
      <c r="H132" s="10">
        <v>1</v>
      </c>
      <c r="I132" s="13">
        <v>0</v>
      </c>
      <c r="J132" s="13">
        <v>0</v>
      </c>
      <c r="K132" s="10">
        <v>1</v>
      </c>
      <c r="L132" s="13">
        <v>0</v>
      </c>
      <c r="M132" s="13">
        <v>0</v>
      </c>
      <c r="N132" s="13">
        <v>0</v>
      </c>
      <c r="O132" s="10">
        <v>1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8">
        <v>80</v>
      </c>
      <c r="Y132" s="1">
        <f t="shared" si="1"/>
        <v>76</v>
      </c>
    </row>
    <row r="133" spans="1:25" x14ac:dyDescent="0.2">
      <c r="A133" s="6" t="str">
        <f>IF(D133="","",COUNTA($D$10:D133)-1)</f>
        <v/>
      </c>
      <c r="B133" s="24"/>
      <c r="C133" s="6"/>
      <c r="D133" s="25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8"/>
      <c r="Y133" s="1" t="str">
        <f t="shared" si="1"/>
        <v/>
      </c>
    </row>
    <row r="134" spans="1:25" x14ac:dyDescent="0.2">
      <c r="A134" s="6">
        <v>77</v>
      </c>
      <c r="B134" s="24"/>
      <c r="C134" s="6"/>
      <c r="D134" s="25" t="s">
        <v>24</v>
      </c>
      <c r="E134" s="10">
        <v>83</v>
      </c>
      <c r="F134" s="10">
        <v>5</v>
      </c>
      <c r="G134" s="10">
        <v>26</v>
      </c>
      <c r="H134" s="10">
        <v>4</v>
      </c>
      <c r="I134" s="10">
        <v>6</v>
      </c>
      <c r="J134" s="10">
        <v>6</v>
      </c>
      <c r="K134" s="10">
        <v>13</v>
      </c>
      <c r="L134" s="10">
        <v>10</v>
      </c>
      <c r="M134" s="10">
        <v>6</v>
      </c>
      <c r="N134" s="10">
        <v>2</v>
      </c>
      <c r="O134" s="10">
        <v>5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8">
        <v>180</v>
      </c>
      <c r="Y134" s="1">
        <f t="shared" si="1"/>
        <v>77</v>
      </c>
    </row>
    <row r="135" spans="1:25" x14ac:dyDescent="0.2">
      <c r="A135" s="6">
        <v>78</v>
      </c>
      <c r="B135" s="24"/>
      <c r="C135" s="6"/>
      <c r="D135" s="25" t="s">
        <v>25</v>
      </c>
      <c r="E135" s="10">
        <v>103</v>
      </c>
      <c r="F135" s="10">
        <v>6</v>
      </c>
      <c r="G135" s="10">
        <v>31</v>
      </c>
      <c r="H135" s="10">
        <v>4</v>
      </c>
      <c r="I135" s="10">
        <v>4</v>
      </c>
      <c r="J135" s="10">
        <v>8</v>
      </c>
      <c r="K135" s="10">
        <v>11</v>
      </c>
      <c r="L135" s="10">
        <v>21</v>
      </c>
      <c r="M135" s="10">
        <v>10</v>
      </c>
      <c r="N135" s="10">
        <v>3</v>
      </c>
      <c r="O135" s="10">
        <v>4</v>
      </c>
      <c r="P135" s="13">
        <v>0</v>
      </c>
      <c r="Q135" s="10">
        <v>1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8">
        <v>200</v>
      </c>
      <c r="Y135" s="1">
        <f t="shared" si="1"/>
        <v>78</v>
      </c>
    </row>
    <row r="136" spans="1:25" x14ac:dyDescent="0.2">
      <c r="A136" s="6" t="str">
        <f>IF(D136="","",COUNTA($D$10:D136)-1)</f>
        <v/>
      </c>
      <c r="B136" s="24"/>
      <c r="C136" s="6"/>
      <c r="D136" s="25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8"/>
      <c r="Y136" s="1" t="str">
        <f t="shared" si="1"/>
        <v/>
      </c>
    </row>
    <row r="137" spans="1:25" x14ac:dyDescent="0.2">
      <c r="A137" s="6">
        <v>79</v>
      </c>
      <c r="B137" s="24"/>
      <c r="C137" s="6"/>
      <c r="D137" s="25" t="s">
        <v>76</v>
      </c>
      <c r="E137" s="7">
        <v>186</v>
      </c>
      <c r="F137" s="7">
        <v>11</v>
      </c>
      <c r="G137" s="7">
        <v>57</v>
      </c>
      <c r="H137" s="7">
        <v>8</v>
      </c>
      <c r="I137" s="7">
        <v>10</v>
      </c>
      <c r="J137" s="7">
        <v>14</v>
      </c>
      <c r="K137" s="7">
        <v>24</v>
      </c>
      <c r="L137" s="7">
        <v>31</v>
      </c>
      <c r="M137" s="7">
        <v>16</v>
      </c>
      <c r="N137" s="7">
        <v>5</v>
      </c>
      <c r="O137" s="7">
        <v>9</v>
      </c>
      <c r="P137" s="14">
        <v>0</v>
      </c>
      <c r="Q137" s="7">
        <v>1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7" t="s">
        <v>56</v>
      </c>
      <c r="Y137" s="1">
        <f t="shared" si="1"/>
        <v>79</v>
      </c>
    </row>
    <row r="138" spans="1:25" x14ac:dyDescent="0.2">
      <c r="A138" s="6" t="str">
        <f>IF(D138="","",COUNTA($D$10:D138)-1)</f>
        <v/>
      </c>
      <c r="B138" s="24"/>
      <c r="C138" s="6"/>
      <c r="D138" s="25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9"/>
      <c r="Y138" s="1" t="str">
        <f t="shared" si="1"/>
        <v/>
      </c>
    </row>
    <row r="139" spans="1:25" x14ac:dyDescent="0.2">
      <c r="A139" s="6"/>
      <c r="B139" s="24"/>
      <c r="C139" s="6"/>
      <c r="D139" s="25" t="s">
        <v>59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9"/>
    </row>
    <row r="140" spans="1:25" x14ac:dyDescent="0.2">
      <c r="A140" s="6"/>
      <c r="B140" s="24"/>
      <c r="C140" s="6"/>
      <c r="D140" s="25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9"/>
    </row>
    <row r="141" spans="1:25" x14ac:dyDescent="0.2">
      <c r="A141" s="6">
        <v>80</v>
      </c>
      <c r="B141" s="24"/>
      <c r="C141" s="6"/>
      <c r="D141" s="25" t="s">
        <v>26</v>
      </c>
      <c r="E141" s="10">
        <v>1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0">
        <v>1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8">
        <v>2046</v>
      </c>
      <c r="Y141" s="1">
        <f t="shared" si="1"/>
        <v>80</v>
      </c>
    </row>
    <row r="142" spans="1:25" x14ac:dyDescent="0.2">
      <c r="A142" s="6" t="str">
        <f>IF(D142="","",COUNTA($D$10:D142)-2)</f>
        <v/>
      </c>
      <c r="B142" s="24"/>
      <c r="C142" s="6"/>
      <c r="D142" s="25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8"/>
      <c r="Y142" s="1" t="str">
        <f t="shared" ref="Y142:Y207" si="2">A142</f>
        <v/>
      </c>
    </row>
    <row r="143" spans="1:25" x14ac:dyDescent="0.2">
      <c r="A143" s="6">
        <v>81</v>
      </c>
      <c r="B143" s="24"/>
      <c r="C143" s="6"/>
      <c r="D143" s="25" t="s">
        <v>27</v>
      </c>
      <c r="E143" s="10">
        <v>159</v>
      </c>
      <c r="F143" s="10">
        <v>2</v>
      </c>
      <c r="G143" s="10">
        <v>23</v>
      </c>
      <c r="H143" s="10">
        <v>11</v>
      </c>
      <c r="I143" s="10">
        <v>13</v>
      </c>
      <c r="J143" s="10">
        <v>12</v>
      </c>
      <c r="K143" s="10">
        <v>27</v>
      </c>
      <c r="L143" s="10">
        <v>30</v>
      </c>
      <c r="M143" s="10">
        <v>19</v>
      </c>
      <c r="N143" s="10">
        <v>13</v>
      </c>
      <c r="O143" s="10">
        <v>6</v>
      </c>
      <c r="P143" s="10">
        <v>1</v>
      </c>
      <c r="Q143" s="10">
        <v>2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8">
        <v>330</v>
      </c>
      <c r="Y143" s="1">
        <f t="shared" si="2"/>
        <v>81</v>
      </c>
    </row>
    <row r="144" spans="1:25" x14ac:dyDescent="0.2">
      <c r="A144" s="6">
        <v>82</v>
      </c>
      <c r="B144" s="24"/>
      <c r="C144" s="6"/>
      <c r="D144" s="25" t="s">
        <v>28</v>
      </c>
      <c r="E144" s="10">
        <v>94</v>
      </c>
      <c r="F144" s="10">
        <v>3</v>
      </c>
      <c r="G144" s="10">
        <v>7</v>
      </c>
      <c r="H144" s="10">
        <v>4</v>
      </c>
      <c r="I144" s="10">
        <v>3</v>
      </c>
      <c r="J144" s="10">
        <v>6</v>
      </c>
      <c r="K144" s="10">
        <v>14</v>
      </c>
      <c r="L144" s="10">
        <v>19</v>
      </c>
      <c r="M144" s="10">
        <v>14</v>
      </c>
      <c r="N144" s="10">
        <v>10</v>
      </c>
      <c r="O144" s="10">
        <v>10</v>
      </c>
      <c r="P144" s="10">
        <v>2</v>
      </c>
      <c r="Q144" s="10">
        <v>2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8">
        <v>500</v>
      </c>
      <c r="Y144" s="1">
        <f t="shared" si="2"/>
        <v>82</v>
      </c>
    </row>
    <row r="145" spans="1:25" x14ac:dyDescent="0.2">
      <c r="A145" s="6" t="str">
        <f>IF(D145="","",COUNTA($D$10:D145)-2)</f>
        <v/>
      </c>
      <c r="B145" s="24"/>
      <c r="C145" s="6"/>
      <c r="D145" s="25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8"/>
      <c r="Y145" s="1" t="str">
        <f t="shared" si="2"/>
        <v/>
      </c>
    </row>
    <row r="146" spans="1:25" x14ac:dyDescent="0.2">
      <c r="A146" s="6">
        <v>83</v>
      </c>
      <c r="B146" s="24"/>
      <c r="C146" s="6"/>
      <c r="D146" s="25" t="s">
        <v>76</v>
      </c>
      <c r="E146" s="7">
        <v>253</v>
      </c>
      <c r="F146" s="7">
        <v>5</v>
      </c>
      <c r="G146" s="7">
        <v>30</v>
      </c>
      <c r="H146" s="7">
        <v>15</v>
      </c>
      <c r="I146" s="7">
        <v>16</v>
      </c>
      <c r="J146" s="7">
        <v>18</v>
      </c>
      <c r="K146" s="7">
        <v>41</v>
      </c>
      <c r="L146" s="7">
        <v>49</v>
      </c>
      <c r="M146" s="7">
        <v>33</v>
      </c>
      <c r="N146" s="7">
        <v>23</v>
      </c>
      <c r="O146" s="7">
        <v>16</v>
      </c>
      <c r="P146" s="7">
        <v>3</v>
      </c>
      <c r="Q146" s="7">
        <v>4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7" t="s">
        <v>56</v>
      </c>
      <c r="Y146" s="1">
        <f t="shared" si="2"/>
        <v>83</v>
      </c>
    </row>
    <row r="147" spans="1:25" x14ac:dyDescent="0.2">
      <c r="A147" s="6" t="str">
        <f>IF(D147="","",COUNTA($D$10:D147)-2)</f>
        <v/>
      </c>
      <c r="B147" s="24"/>
      <c r="C147" s="6"/>
      <c r="D147" s="25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9"/>
      <c r="Y147" s="1" t="str">
        <f t="shared" si="2"/>
        <v/>
      </c>
    </row>
    <row r="148" spans="1:25" x14ac:dyDescent="0.2">
      <c r="A148" s="6">
        <v>84</v>
      </c>
      <c r="B148" s="24"/>
      <c r="C148" s="6"/>
      <c r="D148" s="25" t="s">
        <v>29</v>
      </c>
      <c r="E148" s="10">
        <v>2</v>
      </c>
      <c r="F148" s="13">
        <v>0</v>
      </c>
      <c r="G148" s="13">
        <v>0</v>
      </c>
      <c r="H148" s="10">
        <v>1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0">
        <v>1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8">
        <v>673</v>
      </c>
      <c r="Y148" s="1">
        <f t="shared" si="2"/>
        <v>84</v>
      </c>
    </row>
    <row r="149" spans="1:25" x14ac:dyDescent="0.2">
      <c r="A149" s="6" t="str">
        <f>IF(D149="","",COUNTA($D$10:D149)-2)</f>
        <v/>
      </c>
      <c r="B149" s="24"/>
      <c r="C149" s="6"/>
      <c r="D149" s="25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8"/>
      <c r="Y149" s="1" t="str">
        <f t="shared" si="2"/>
        <v/>
      </c>
    </row>
    <row r="150" spans="1:25" x14ac:dyDescent="0.2">
      <c r="A150" s="6">
        <v>85</v>
      </c>
      <c r="B150" s="24"/>
      <c r="C150" s="6"/>
      <c r="D150" s="25" t="s">
        <v>30</v>
      </c>
      <c r="E150" s="10">
        <v>27</v>
      </c>
      <c r="F150" s="13">
        <v>0</v>
      </c>
      <c r="G150" s="13">
        <v>0</v>
      </c>
      <c r="H150" s="10">
        <v>3</v>
      </c>
      <c r="I150" s="10">
        <v>1</v>
      </c>
      <c r="J150" s="10">
        <v>1</v>
      </c>
      <c r="K150" s="13">
        <v>0</v>
      </c>
      <c r="L150" s="10">
        <v>7</v>
      </c>
      <c r="M150" s="10">
        <v>6</v>
      </c>
      <c r="N150" s="10">
        <v>2</v>
      </c>
      <c r="O150" s="10">
        <v>3</v>
      </c>
      <c r="P150" s="10">
        <v>1</v>
      </c>
      <c r="Q150" s="13">
        <v>0</v>
      </c>
      <c r="R150" s="10">
        <v>1</v>
      </c>
      <c r="S150" s="10">
        <v>1</v>
      </c>
      <c r="T150" s="10">
        <v>1</v>
      </c>
      <c r="U150" s="13">
        <v>0</v>
      </c>
      <c r="V150" s="13">
        <v>0</v>
      </c>
      <c r="W150" s="13">
        <v>0</v>
      </c>
      <c r="X150" s="8">
        <v>600</v>
      </c>
      <c r="Y150" s="1">
        <f t="shared" si="2"/>
        <v>85</v>
      </c>
    </row>
    <row r="151" spans="1:25" x14ac:dyDescent="0.2">
      <c r="A151" s="6">
        <v>86</v>
      </c>
      <c r="B151" s="24"/>
      <c r="C151" s="6"/>
      <c r="D151" s="25" t="s">
        <v>31</v>
      </c>
      <c r="E151" s="10">
        <v>41</v>
      </c>
      <c r="F151" s="13">
        <v>0</v>
      </c>
      <c r="G151" s="13">
        <v>0</v>
      </c>
      <c r="H151" s="13">
        <v>0</v>
      </c>
      <c r="I151" s="13">
        <v>0</v>
      </c>
      <c r="J151" s="10">
        <v>1</v>
      </c>
      <c r="K151" s="10">
        <v>3</v>
      </c>
      <c r="L151" s="10">
        <v>3</v>
      </c>
      <c r="M151" s="10">
        <v>5</v>
      </c>
      <c r="N151" s="10">
        <v>3</v>
      </c>
      <c r="O151" s="10">
        <v>10</v>
      </c>
      <c r="P151" s="10">
        <v>12</v>
      </c>
      <c r="Q151" s="10">
        <v>1</v>
      </c>
      <c r="R151" s="10">
        <v>2</v>
      </c>
      <c r="S151" s="13">
        <v>0</v>
      </c>
      <c r="T151" s="10">
        <v>1</v>
      </c>
      <c r="U151" s="13">
        <v>0</v>
      </c>
      <c r="V151" s="13">
        <v>0</v>
      </c>
      <c r="W151" s="13">
        <v>0</v>
      </c>
      <c r="X151" s="8">
        <v>1246</v>
      </c>
      <c r="Y151" s="1">
        <f t="shared" si="2"/>
        <v>86</v>
      </c>
    </row>
    <row r="152" spans="1:25" x14ac:dyDescent="0.2">
      <c r="A152" s="6" t="str">
        <f>IF(D152="","",COUNTA($D$10:D152)-2)</f>
        <v/>
      </c>
      <c r="B152" s="24"/>
      <c r="C152" s="6"/>
      <c r="D152" s="25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8"/>
      <c r="Y152" s="1" t="str">
        <f t="shared" si="2"/>
        <v/>
      </c>
    </row>
    <row r="153" spans="1:25" x14ac:dyDescent="0.2">
      <c r="A153" s="6">
        <v>87</v>
      </c>
      <c r="B153" s="24"/>
      <c r="C153" s="6"/>
      <c r="D153" s="25" t="s">
        <v>76</v>
      </c>
      <c r="E153" s="7">
        <v>68</v>
      </c>
      <c r="F153" s="14">
        <v>0</v>
      </c>
      <c r="G153" s="14">
        <v>0</v>
      </c>
      <c r="H153" s="7">
        <v>3</v>
      </c>
      <c r="I153" s="7">
        <v>1</v>
      </c>
      <c r="J153" s="7">
        <v>2</v>
      </c>
      <c r="K153" s="7">
        <v>3</v>
      </c>
      <c r="L153" s="7">
        <v>10</v>
      </c>
      <c r="M153" s="7">
        <v>11</v>
      </c>
      <c r="N153" s="7">
        <v>5</v>
      </c>
      <c r="O153" s="7">
        <v>13</v>
      </c>
      <c r="P153" s="7">
        <v>13</v>
      </c>
      <c r="Q153" s="7">
        <v>1</v>
      </c>
      <c r="R153" s="7">
        <v>3</v>
      </c>
      <c r="S153" s="7">
        <v>1</v>
      </c>
      <c r="T153" s="7">
        <v>2</v>
      </c>
      <c r="U153" s="14">
        <v>0</v>
      </c>
      <c r="V153" s="14">
        <v>0</v>
      </c>
      <c r="W153" s="14">
        <v>0</v>
      </c>
      <c r="X153" s="17" t="s">
        <v>56</v>
      </c>
      <c r="Y153" s="1">
        <f t="shared" si="2"/>
        <v>87</v>
      </c>
    </row>
    <row r="154" spans="1:25" x14ac:dyDescent="0.2">
      <c r="A154" s="6" t="str">
        <f>IF(D154="","",COUNTA($D$10:D154)-2)</f>
        <v/>
      </c>
      <c r="B154" s="24"/>
      <c r="C154" s="6"/>
      <c r="D154" s="25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9"/>
      <c r="Y154" s="1" t="str">
        <f t="shared" si="2"/>
        <v/>
      </c>
    </row>
    <row r="155" spans="1:25" x14ac:dyDescent="0.2">
      <c r="A155" s="6">
        <v>88</v>
      </c>
      <c r="B155" s="24"/>
      <c r="C155" s="6"/>
      <c r="D155" s="25" t="s">
        <v>37</v>
      </c>
      <c r="E155" s="10">
        <v>1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0">
        <v>1</v>
      </c>
      <c r="U155" s="13">
        <v>0</v>
      </c>
      <c r="V155" s="13">
        <v>0</v>
      </c>
      <c r="W155" s="13">
        <v>0</v>
      </c>
      <c r="X155" s="8">
        <v>4800</v>
      </c>
      <c r="Y155" s="1">
        <f t="shared" si="2"/>
        <v>88</v>
      </c>
    </row>
    <row r="156" spans="1:25" x14ac:dyDescent="0.2">
      <c r="A156" s="6">
        <v>89</v>
      </c>
      <c r="B156" s="24"/>
      <c r="C156" s="6"/>
      <c r="D156" s="25" t="s">
        <v>38</v>
      </c>
      <c r="E156" s="10">
        <v>9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0">
        <v>1</v>
      </c>
      <c r="N156" s="10">
        <v>1</v>
      </c>
      <c r="O156" s="10">
        <v>1</v>
      </c>
      <c r="P156" s="10">
        <v>1</v>
      </c>
      <c r="Q156" s="10">
        <v>2</v>
      </c>
      <c r="R156" s="13">
        <v>0</v>
      </c>
      <c r="S156" s="13">
        <v>0</v>
      </c>
      <c r="T156" s="10">
        <v>1</v>
      </c>
      <c r="U156" s="10">
        <v>1</v>
      </c>
      <c r="V156" s="10">
        <v>1</v>
      </c>
      <c r="W156" s="13">
        <v>0</v>
      </c>
      <c r="X156" s="8">
        <v>2000</v>
      </c>
      <c r="Y156" s="1">
        <f t="shared" si="2"/>
        <v>89</v>
      </c>
    </row>
    <row r="157" spans="1:25" x14ac:dyDescent="0.2">
      <c r="A157" s="6" t="str">
        <f>IF(D157="","",COUNTA($D$10:D157)-2)</f>
        <v/>
      </c>
      <c r="B157" s="24"/>
      <c r="C157" s="6"/>
      <c r="D157" s="25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8"/>
      <c r="Y157" s="1" t="str">
        <f t="shared" si="2"/>
        <v/>
      </c>
    </row>
    <row r="158" spans="1:25" x14ac:dyDescent="0.2">
      <c r="A158" s="6">
        <v>90</v>
      </c>
      <c r="B158" s="24"/>
      <c r="C158" s="25" t="s">
        <v>33</v>
      </c>
      <c r="E158" s="7">
        <v>242</v>
      </c>
      <c r="F158" s="7">
        <v>3</v>
      </c>
      <c r="G158" s="7">
        <v>50</v>
      </c>
      <c r="H158" s="7">
        <v>14</v>
      </c>
      <c r="I158" s="7">
        <v>16</v>
      </c>
      <c r="J158" s="7">
        <v>28</v>
      </c>
      <c r="K158" s="7">
        <v>25</v>
      </c>
      <c r="L158" s="7">
        <v>15</v>
      </c>
      <c r="M158" s="7">
        <v>22</v>
      </c>
      <c r="N158" s="7">
        <v>16</v>
      </c>
      <c r="O158" s="7">
        <v>22</v>
      </c>
      <c r="P158" s="7">
        <v>12</v>
      </c>
      <c r="Q158" s="7">
        <v>10</v>
      </c>
      <c r="R158" s="7">
        <v>1</v>
      </c>
      <c r="S158" s="7">
        <v>4</v>
      </c>
      <c r="T158" s="14">
        <v>0</v>
      </c>
      <c r="U158" s="7">
        <v>1</v>
      </c>
      <c r="V158" s="7">
        <v>2</v>
      </c>
      <c r="W158" s="7">
        <v>1</v>
      </c>
      <c r="X158" s="8">
        <v>300</v>
      </c>
      <c r="Y158" s="1">
        <f t="shared" si="2"/>
        <v>90</v>
      </c>
    </row>
    <row r="159" spans="1:25" x14ac:dyDescent="0.2">
      <c r="A159" s="6" t="str">
        <f>IF(D159="","",COUNTA($D$10:D159)-2)</f>
        <v/>
      </c>
      <c r="B159" s="24"/>
      <c r="C159" s="6"/>
      <c r="D159" s="25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8"/>
      <c r="Y159" s="1" t="str">
        <f t="shared" si="2"/>
        <v/>
      </c>
    </row>
    <row r="160" spans="1:25" x14ac:dyDescent="0.2">
      <c r="A160" s="6">
        <v>91</v>
      </c>
      <c r="B160" s="24"/>
      <c r="C160" s="6"/>
      <c r="D160" s="25" t="s">
        <v>21</v>
      </c>
      <c r="E160" s="10">
        <v>18</v>
      </c>
      <c r="F160" s="13">
        <v>0</v>
      </c>
      <c r="G160" s="10">
        <v>7</v>
      </c>
      <c r="H160" s="10">
        <v>3</v>
      </c>
      <c r="I160" s="10">
        <v>2</v>
      </c>
      <c r="J160" s="10">
        <v>4</v>
      </c>
      <c r="K160" s="13">
        <v>0</v>
      </c>
      <c r="L160" s="10">
        <v>1</v>
      </c>
      <c r="M160" s="10">
        <v>1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8">
        <v>110</v>
      </c>
      <c r="Y160" s="1">
        <f t="shared" si="2"/>
        <v>91</v>
      </c>
    </row>
    <row r="161" spans="1:25" x14ac:dyDescent="0.2">
      <c r="A161" s="6">
        <v>92</v>
      </c>
      <c r="B161" s="24"/>
      <c r="C161" s="6"/>
      <c r="D161" s="25" t="s">
        <v>23</v>
      </c>
      <c r="E161" s="10">
        <v>1</v>
      </c>
      <c r="F161" s="13">
        <v>0</v>
      </c>
      <c r="G161" s="10">
        <v>1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8">
        <v>80</v>
      </c>
      <c r="Y161" s="1">
        <f t="shared" si="2"/>
        <v>92</v>
      </c>
    </row>
    <row r="162" spans="1:25" x14ac:dyDescent="0.2">
      <c r="A162" s="6" t="str">
        <f>IF(D162="","",COUNTA($D$10:D162)-2)</f>
        <v/>
      </c>
      <c r="B162" s="24"/>
      <c r="C162" s="6"/>
      <c r="D162" s="25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8"/>
      <c r="Y162" s="1" t="str">
        <f t="shared" si="2"/>
        <v/>
      </c>
    </row>
    <row r="163" spans="1:25" x14ac:dyDescent="0.2">
      <c r="A163" s="6">
        <v>93</v>
      </c>
      <c r="B163" s="24"/>
      <c r="C163" s="6"/>
      <c r="D163" s="25" t="s">
        <v>24</v>
      </c>
      <c r="E163" s="10">
        <v>20</v>
      </c>
      <c r="F163" s="13">
        <v>0</v>
      </c>
      <c r="G163" s="10">
        <v>7</v>
      </c>
      <c r="H163" s="10">
        <v>3</v>
      </c>
      <c r="I163" s="10">
        <v>2</v>
      </c>
      <c r="J163" s="10">
        <v>2</v>
      </c>
      <c r="K163" s="10">
        <v>5</v>
      </c>
      <c r="L163" s="10">
        <v>1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8">
        <v>135</v>
      </c>
      <c r="Y163" s="1">
        <f t="shared" si="2"/>
        <v>93</v>
      </c>
    </row>
    <row r="164" spans="1:25" x14ac:dyDescent="0.2">
      <c r="A164" s="6">
        <v>94</v>
      </c>
      <c r="B164" s="24"/>
      <c r="C164" s="6"/>
      <c r="D164" s="25" t="s">
        <v>25</v>
      </c>
      <c r="E164" s="10">
        <v>18</v>
      </c>
      <c r="F164" s="10">
        <v>3</v>
      </c>
      <c r="G164" s="10">
        <v>9</v>
      </c>
      <c r="H164" s="10">
        <v>2</v>
      </c>
      <c r="I164" s="10">
        <v>1</v>
      </c>
      <c r="J164" s="13">
        <v>0</v>
      </c>
      <c r="K164" s="13">
        <v>0</v>
      </c>
      <c r="L164" s="10">
        <v>1</v>
      </c>
      <c r="M164" s="10">
        <v>1</v>
      </c>
      <c r="N164" s="10">
        <v>1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8">
        <v>55</v>
      </c>
      <c r="Y164" s="1">
        <f t="shared" si="2"/>
        <v>94</v>
      </c>
    </row>
    <row r="165" spans="1:25" x14ac:dyDescent="0.2">
      <c r="A165" s="6" t="str">
        <f>IF(D165="","",COUNTA($D$10:D165)-2)</f>
        <v/>
      </c>
      <c r="B165" s="24"/>
      <c r="C165" s="6"/>
      <c r="D165" s="25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8"/>
      <c r="Y165" s="1" t="str">
        <f t="shared" si="2"/>
        <v/>
      </c>
    </row>
    <row r="166" spans="1:25" x14ac:dyDescent="0.2">
      <c r="A166" s="6">
        <v>95</v>
      </c>
      <c r="B166" s="24"/>
      <c r="C166" s="6"/>
      <c r="D166" s="25" t="s">
        <v>76</v>
      </c>
      <c r="E166" s="7">
        <v>38</v>
      </c>
      <c r="F166" s="7">
        <v>3</v>
      </c>
      <c r="G166" s="7">
        <v>16</v>
      </c>
      <c r="H166" s="7">
        <v>5</v>
      </c>
      <c r="I166" s="7">
        <v>3</v>
      </c>
      <c r="J166" s="7">
        <v>2</v>
      </c>
      <c r="K166" s="7">
        <v>5</v>
      </c>
      <c r="L166" s="7">
        <v>2</v>
      </c>
      <c r="M166" s="7">
        <v>1</v>
      </c>
      <c r="N166" s="7">
        <v>1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7" t="s">
        <v>56</v>
      </c>
      <c r="Y166" s="1">
        <f t="shared" si="2"/>
        <v>95</v>
      </c>
    </row>
    <row r="167" spans="1:25" x14ac:dyDescent="0.2">
      <c r="A167" s="6" t="str">
        <f>IF(D167="","",COUNTA($D$10:D167)-2)</f>
        <v/>
      </c>
      <c r="B167" s="24"/>
      <c r="C167" s="6"/>
      <c r="D167" s="25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9"/>
      <c r="Y167" s="1" t="str">
        <f t="shared" si="2"/>
        <v/>
      </c>
    </row>
    <row r="168" spans="1:25" x14ac:dyDescent="0.2">
      <c r="A168" s="6">
        <v>96</v>
      </c>
      <c r="B168" s="24"/>
      <c r="C168" s="6"/>
      <c r="D168" s="25" t="s">
        <v>27</v>
      </c>
      <c r="E168" s="10">
        <v>44</v>
      </c>
      <c r="F168" s="13">
        <v>0</v>
      </c>
      <c r="G168" s="10">
        <v>14</v>
      </c>
      <c r="H168" s="10">
        <v>2</v>
      </c>
      <c r="I168" s="10">
        <v>4</v>
      </c>
      <c r="J168" s="10">
        <v>9</v>
      </c>
      <c r="K168" s="10">
        <v>4</v>
      </c>
      <c r="L168" s="10">
        <v>6</v>
      </c>
      <c r="M168" s="10">
        <v>2</v>
      </c>
      <c r="N168" s="10">
        <v>1</v>
      </c>
      <c r="O168" s="10">
        <v>1</v>
      </c>
      <c r="P168" s="13">
        <v>0</v>
      </c>
      <c r="Q168" s="10">
        <v>1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8">
        <v>195</v>
      </c>
      <c r="Y168" s="1">
        <f t="shared" si="2"/>
        <v>96</v>
      </c>
    </row>
    <row r="169" spans="1:25" x14ac:dyDescent="0.2">
      <c r="A169" s="6">
        <v>97</v>
      </c>
      <c r="B169" s="24"/>
      <c r="C169" s="6"/>
      <c r="D169" s="25" t="s">
        <v>28</v>
      </c>
      <c r="E169" s="10">
        <v>60</v>
      </c>
      <c r="F169" s="13">
        <v>0</v>
      </c>
      <c r="G169" s="10">
        <v>8</v>
      </c>
      <c r="H169" s="10">
        <v>2</v>
      </c>
      <c r="I169" s="10">
        <v>7</v>
      </c>
      <c r="J169" s="10">
        <v>9</v>
      </c>
      <c r="K169" s="10">
        <v>13</v>
      </c>
      <c r="L169" s="10">
        <v>4</v>
      </c>
      <c r="M169" s="10">
        <v>5</v>
      </c>
      <c r="N169" s="10">
        <v>6</v>
      </c>
      <c r="O169" s="10">
        <v>3</v>
      </c>
      <c r="P169" s="10">
        <v>1</v>
      </c>
      <c r="Q169" s="10">
        <v>1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0">
        <v>1</v>
      </c>
      <c r="X169" s="8">
        <v>300</v>
      </c>
      <c r="Y169" s="1">
        <f t="shared" si="2"/>
        <v>97</v>
      </c>
    </row>
    <row r="170" spans="1:25" x14ac:dyDescent="0.2">
      <c r="A170" s="6" t="str">
        <f>IF(D170="","",COUNTA($D$10:D170)-2)</f>
        <v/>
      </c>
      <c r="B170" s="24"/>
      <c r="C170" s="6"/>
      <c r="D170" s="25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8"/>
      <c r="Y170" s="1" t="str">
        <f t="shared" si="2"/>
        <v/>
      </c>
    </row>
    <row r="171" spans="1:25" x14ac:dyDescent="0.2">
      <c r="A171" s="6">
        <v>98</v>
      </c>
      <c r="B171" s="24"/>
      <c r="C171" s="6"/>
      <c r="D171" s="25" t="s">
        <v>76</v>
      </c>
      <c r="E171" s="7">
        <v>104</v>
      </c>
      <c r="F171" s="14">
        <v>0</v>
      </c>
      <c r="G171" s="7">
        <v>22</v>
      </c>
      <c r="H171" s="7">
        <v>4</v>
      </c>
      <c r="I171" s="7">
        <v>11</v>
      </c>
      <c r="J171" s="7">
        <v>18</v>
      </c>
      <c r="K171" s="7">
        <v>17</v>
      </c>
      <c r="L171" s="7">
        <v>10</v>
      </c>
      <c r="M171" s="7">
        <v>7</v>
      </c>
      <c r="N171" s="7">
        <v>7</v>
      </c>
      <c r="O171" s="7">
        <v>4</v>
      </c>
      <c r="P171" s="7">
        <v>1</v>
      </c>
      <c r="Q171" s="7">
        <v>2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7">
        <v>1</v>
      </c>
      <c r="X171" s="17" t="s">
        <v>56</v>
      </c>
      <c r="Y171" s="1">
        <f t="shared" si="2"/>
        <v>98</v>
      </c>
    </row>
    <row r="172" spans="1:25" x14ac:dyDescent="0.2">
      <c r="A172" s="6" t="str">
        <f>IF(D172="","",COUNTA($D$10:D172)-2)</f>
        <v/>
      </c>
      <c r="B172" s="24"/>
      <c r="C172" s="6"/>
      <c r="D172" s="25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9"/>
      <c r="Y172" s="1" t="str">
        <f t="shared" si="2"/>
        <v/>
      </c>
    </row>
    <row r="173" spans="1:25" x14ac:dyDescent="0.2">
      <c r="A173" s="6">
        <v>99</v>
      </c>
      <c r="B173" s="24"/>
      <c r="C173" s="6"/>
      <c r="D173" s="25" t="s">
        <v>29</v>
      </c>
      <c r="E173" s="10">
        <v>4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0">
        <v>2</v>
      </c>
      <c r="N173" s="10">
        <v>1</v>
      </c>
      <c r="O173" s="13">
        <v>0</v>
      </c>
      <c r="P173" s="10">
        <v>1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8">
        <v>802</v>
      </c>
      <c r="Y173" s="1">
        <f t="shared" si="2"/>
        <v>99</v>
      </c>
    </row>
    <row r="174" spans="1:25" x14ac:dyDescent="0.2">
      <c r="A174" s="6" t="str">
        <f>IF(D174="","",COUNTA($D$10:D174)-2)</f>
        <v/>
      </c>
      <c r="B174" s="24"/>
      <c r="C174" s="6"/>
      <c r="D174" s="25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8"/>
      <c r="Y174" s="1" t="str">
        <f t="shared" si="2"/>
        <v/>
      </c>
    </row>
    <row r="175" spans="1:25" x14ac:dyDescent="0.2">
      <c r="A175" s="6">
        <v>100</v>
      </c>
      <c r="B175" s="24"/>
      <c r="C175" s="6"/>
      <c r="D175" s="25" t="s">
        <v>30</v>
      </c>
      <c r="E175" s="10">
        <v>16</v>
      </c>
      <c r="F175" s="13">
        <v>0</v>
      </c>
      <c r="G175" s="13">
        <v>0</v>
      </c>
      <c r="H175" s="10">
        <v>1</v>
      </c>
      <c r="I175" s="13">
        <v>0</v>
      </c>
      <c r="J175" s="10">
        <v>3</v>
      </c>
      <c r="K175" s="10">
        <v>1</v>
      </c>
      <c r="L175" s="10">
        <v>1</v>
      </c>
      <c r="M175" s="10">
        <v>5</v>
      </c>
      <c r="N175" s="10">
        <v>1</v>
      </c>
      <c r="O175" s="10">
        <v>1</v>
      </c>
      <c r="P175" s="10">
        <v>1</v>
      </c>
      <c r="Q175" s="13">
        <v>0</v>
      </c>
      <c r="R175" s="13">
        <v>0</v>
      </c>
      <c r="S175" s="10">
        <v>2</v>
      </c>
      <c r="T175" s="13">
        <v>0</v>
      </c>
      <c r="U175" s="13">
        <v>0</v>
      </c>
      <c r="V175" s="13">
        <v>0</v>
      </c>
      <c r="W175" s="13">
        <v>0</v>
      </c>
      <c r="X175" s="8">
        <v>690</v>
      </c>
      <c r="Y175" s="1">
        <f t="shared" si="2"/>
        <v>100</v>
      </c>
    </row>
    <row r="176" spans="1:25" x14ac:dyDescent="0.2">
      <c r="A176" s="6">
        <v>101</v>
      </c>
      <c r="B176" s="24"/>
      <c r="C176" s="6"/>
      <c r="D176" s="25" t="s">
        <v>31</v>
      </c>
      <c r="E176" s="10">
        <v>44</v>
      </c>
      <c r="F176" s="13">
        <v>0</v>
      </c>
      <c r="G176" s="10">
        <v>3</v>
      </c>
      <c r="H176" s="10">
        <v>1</v>
      </c>
      <c r="I176" s="13">
        <v>0</v>
      </c>
      <c r="J176" s="10">
        <v>1</v>
      </c>
      <c r="K176" s="10">
        <v>2</v>
      </c>
      <c r="L176" s="10">
        <v>1</v>
      </c>
      <c r="M176" s="10">
        <v>5</v>
      </c>
      <c r="N176" s="10">
        <v>5</v>
      </c>
      <c r="O176" s="10">
        <v>15</v>
      </c>
      <c r="P176" s="10">
        <v>5</v>
      </c>
      <c r="Q176" s="10">
        <v>5</v>
      </c>
      <c r="R176" s="10">
        <v>1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8">
        <v>1140.5</v>
      </c>
      <c r="Y176" s="1">
        <f t="shared" si="2"/>
        <v>101</v>
      </c>
    </row>
    <row r="177" spans="1:25" x14ac:dyDescent="0.2">
      <c r="A177" s="6" t="str">
        <f>IF(D177="","",COUNTA($D$10:D177)-2)</f>
        <v/>
      </c>
      <c r="B177" s="24"/>
      <c r="C177" s="6"/>
      <c r="D177" s="25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8"/>
      <c r="Y177" s="1" t="str">
        <f t="shared" si="2"/>
        <v/>
      </c>
    </row>
    <row r="178" spans="1:25" x14ac:dyDescent="0.2">
      <c r="A178" s="6">
        <v>102</v>
      </c>
      <c r="B178" s="24"/>
      <c r="C178" s="6"/>
      <c r="D178" s="25" t="s">
        <v>76</v>
      </c>
      <c r="E178" s="7">
        <v>60</v>
      </c>
      <c r="F178" s="14">
        <v>0</v>
      </c>
      <c r="G178" s="7">
        <v>3</v>
      </c>
      <c r="H178" s="7">
        <v>2</v>
      </c>
      <c r="I178" s="14">
        <v>0</v>
      </c>
      <c r="J178" s="7">
        <v>4</v>
      </c>
      <c r="K178" s="7">
        <v>3</v>
      </c>
      <c r="L178" s="7">
        <v>2</v>
      </c>
      <c r="M178" s="7">
        <v>10</v>
      </c>
      <c r="N178" s="7">
        <v>6</v>
      </c>
      <c r="O178" s="7">
        <v>16</v>
      </c>
      <c r="P178" s="7">
        <v>6</v>
      </c>
      <c r="Q178" s="7">
        <v>5</v>
      </c>
      <c r="R178" s="7">
        <v>1</v>
      </c>
      <c r="S178" s="7">
        <v>2</v>
      </c>
      <c r="T178" s="14">
        <v>0</v>
      </c>
      <c r="U178" s="14">
        <v>0</v>
      </c>
      <c r="V178" s="14">
        <v>0</v>
      </c>
      <c r="W178" s="14">
        <v>0</v>
      </c>
      <c r="X178" s="17" t="s">
        <v>56</v>
      </c>
      <c r="Y178" s="1">
        <f t="shared" si="2"/>
        <v>102</v>
      </c>
    </row>
    <row r="179" spans="1:25" x14ac:dyDescent="0.2">
      <c r="A179" s="6" t="str">
        <f>IF(D179="","",COUNTA($D$10:D179)-2)</f>
        <v/>
      </c>
      <c r="B179" s="24"/>
      <c r="C179" s="6"/>
      <c r="D179" s="25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9"/>
      <c r="Y179" s="1" t="str">
        <f t="shared" si="2"/>
        <v/>
      </c>
    </row>
    <row r="180" spans="1:25" x14ac:dyDescent="0.2">
      <c r="A180" s="6">
        <v>103</v>
      </c>
      <c r="B180" s="24"/>
      <c r="C180" s="6"/>
      <c r="D180" s="25" t="s">
        <v>37</v>
      </c>
      <c r="E180" s="10">
        <v>8</v>
      </c>
      <c r="F180" s="13">
        <v>0</v>
      </c>
      <c r="G180" s="10">
        <v>1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0">
        <v>1</v>
      </c>
      <c r="O180" s="10">
        <v>2</v>
      </c>
      <c r="P180" s="10">
        <v>1</v>
      </c>
      <c r="Q180" s="10">
        <v>1</v>
      </c>
      <c r="R180" s="13">
        <v>0</v>
      </c>
      <c r="S180" s="13">
        <v>0</v>
      </c>
      <c r="T180" s="13">
        <v>0</v>
      </c>
      <c r="U180" s="13">
        <v>0</v>
      </c>
      <c r="V180" s="10">
        <v>2</v>
      </c>
      <c r="W180" s="13">
        <v>0</v>
      </c>
      <c r="X180" s="8">
        <v>1696</v>
      </c>
      <c r="Y180" s="1">
        <f t="shared" si="2"/>
        <v>103</v>
      </c>
    </row>
    <row r="181" spans="1:25" x14ac:dyDescent="0.2">
      <c r="A181" s="6">
        <v>104</v>
      </c>
      <c r="B181" s="24"/>
      <c r="C181" s="6"/>
      <c r="D181" s="25" t="s">
        <v>38</v>
      </c>
      <c r="E181" s="10">
        <v>8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0">
        <v>1</v>
      </c>
      <c r="N181" s="13">
        <v>0</v>
      </c>
      <c r="O181" s="13">
        <v>0</v>
      </c>
      <c r="P181" s="10">
        <v>3</v>
      </c>
      <c r="Q181" s="10">
        <v>1</v>
      </c>
      <c r="R181" s="13">
        <v>0</v>
      </c>
      <c r="S181" s="10">
        <v>2</v>
      </c>
      <c r="T181" s="13">
        <v>0</v>
      </c>
      <c r="U181" s="10">
        <v>1</v>
      </c>
      <c r="V181" s="13">
        <v>0</v>
      </c>
      <c r="W181" s="13">
        <v>0</v>
      </c>
      <c r="X181" s="8">
        <v>1946</v>
      </c>
      <c r="Y181" s="1">
        <f t="shared" si="2"/>
        <v>104</v>
      </c>
    </row>
    <row r="182" spans="1:25" x14ac:dyDescent="0.2">
      <c r="A182" s="6">
        <v>105</v>
      </c>
      <c r="B182" s="24"/>
      <c r="C182" s="6"/>
      <c r="D182" s="25" t="s">
        <v>39</v>
      </c>
      <c r="E182" s="10">
        <v>1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0">
        <v>1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8">
        <v>2046</v>
      </c>
      <c r="Y182" s="1">
        <f t="shared" si="2"/>
        <v>105</v>
      </c>
    </row>
    <row r="183" spans="1:25" x14ac:dyDescent="0.2">
      <c r="A183" s="6" t="str">
        <f>IF(D183="","",COUNTA($D$10:D183)-2)</f>
        <v/>
      </c>
      <c r="B183" s="24"/>
      <c r="C183" s="6"/>
      <c r="D183" s="25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8"/>
      <c r="Y183" s="1" t="str">
        <f t="shared" si="2"/>
        <v/>
      </c>
    </row>
    <row r="184" spans="1:25" x14ac:dyDescent="0.2">
      <c r="A184" s="6">
        <v>106</v>
      </c>
      <c r="B184" s="9" t="s">
        <v>51</v>
      </c>
      <c r="C184" s="6"/>
      <c r="E184" s="7">
        <v>1975</v>
      </c>
      <c r="F184" s="7">
        <v>87</v>
      </c>
      <c r="G184" s="7">
        <v>447</v>
      </c>
      <c r="H184" s="7">
        <v>159</v>
      </c>
      <c r="I184" s="7">
        <v>147</v>
      </c>
      <c r="J184" s="7">
        <v>169</v>
      </c>
      <c r="K184" s="7">
        <v>205</v>
      </c>
      <c r="L184" s="7">
        <v>203</v>
      </c>
      <c r="M184" s="7">
        <v>210</v>
      </c>
      <c r="N184" s="7">
        <v>100</v>
      </c>
      <c r="O184" s="7">
        <v>105</v>
      </c>
      <c r="P184" s="7">
        <v>49</v>
      </c>
      <c r="Q184" s="7">
        <v>28</v>
      </c>
      <c r="R184" s="7">
        <v>14</v>
      </c>
      <c r="S184" s="7">
        <v>10</v>
      </c>
      <c r="T184" s="7">
        <v>4</v>
      </c>
      <c r="U184" s="7">
        <v>6</v>
      </c>
      <c r="V184" s="7">
        <v>7</v>
      </c>
      <c r="W184" s="7">
        <v>25</v>
      </c>
      <c r="X184" s="8">
        <v>217</v>
      </c>
      <c r="Y184" s="1">
        <f t="shared" si="2"/>
        <v>106</v>
      </c>
    </row>
    <row r="185" spans="1:25" x14ac:dyDescent="0.2">
      <c r="A185" s="6" t="str">
        <f>IF(D185="","",COUNTA($D$10:D185)-2)</f>
        <v/>
      </c>
      <c r="B185" s="24"/>
      <c r="C185" s="6"/>
      <c r="D185" s="25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8"/>
      <c r="Y185" s="1" t="str">
        <f t="shared" si="2"/>
        <v/>
      </c>
    </row>
    <row r="186" spans="1:25" x14ac:dyDescent="0.2">
      <c r="A186" s="6">
        <v>107</v>
      </c>
      <c r="B186" s="24"/>
      <c r="C186" s="6"/>
      <c r="D186" s="25" t="s">
        <v>21</v>
      </c>
      <c r="E186" s="10">
        <v>79</v>
      </c>
      <c r="F186" s="10">
        <v>7</v>
      </c>
      <c r="G186" s="10">
        <v>32</v>
      </c>
      <c r="H186" s="10">
        <v>6</v>
      </c>
      <c r="I186" s="10">
        <v>15</v>
      </c>
      <c r="J186" s="10">
        <v>5</v>
      </c>
      <c r="K186" s="10">
        <v>7</v>
      </c>
      <c r="L186" s="10">
        <v>2</v>
      </c>
      <c r="M186" s="10">
        <v>2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0">
        <v>3</v>
      </c>
      <c r="X186" s="8">
        <v>85</v>
      </c>
      <c r="Y186" s="1">
        <f t="shared" si="2"/>
        <v>107</v>
      </c>
    </row>
    <row r="187" spans="1:25" x14ac:dyDescent="0.2">
      <c r="A187" s="6">
        <v>108</v>
      </c>
      <c r="B187" s="24"/>
      <c r="C187" s="6"/>
      <c r="D187" s="25" t="s">
        <v>22</v>
      </c>
      <c r="E187" s="10">
        <v>1</v>
      </c>
      <c r="F187" s="13">
        <v>0</v>
      </c>
      <c r="G187" s="10">
        <v>1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8">
        <v>50</v>
      </c>
      <c r="Y187" s="1">
        <f t="shared" si="2"/>
        <v>108</v>
      </c>
    </row>
    <row r="188" spans="1:25" x14ac:dyDescent="0.2">
      <c r="A188" s="6">
        <v>109</v>
      </c>
      <c r="B188" s="24"/>
      <c r="C188" s="6"/>
      <c r="D188" s="25" t="s">
        <v>23</v>
      </c>
      <c r="E188" s="10">
        <v>44</v>
      </c>
      <c r="F188" s="10">
        <v>8</v>
      </c>
      <c r="G188" s="10">
        <v>16</v>
      </c>
      <c r="H188" s="10">
        <v>2</v>
      </c>
      <c r="I188" s="10">
        <v>3</v>
      </c>
      <c r="J188" s="10">
        <v>1</v>
      </c>
      <c r="K188" s="10">
        <v>3</v>
      </c>
      <c r="L188" s="10">
        <v>7</v>
      </c>
      <c r="M188" s="10">
        <v>2</v>
      </c>
      <c r="N188" s="10">
        <v>1</v>
      </c>
      <c r="O188" s="10">
        <v>1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8">
        <v>55</v>
      </c>
      <c r="Y188" s="1">
        <f t="shared" si="2"/>
        <v>109</v>
      </c>
    </row>
    <row r="189" spans="1:25" x14ac:dyDescent="0.2">
      <c r="A189" s="6"/>
      <c r="B189" s="24"/>
      <c r="C189" s="6"/>
      <c r="D189" s="25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8"/>
      <c r="Y189" s="1">
        <f t="shared" si="2"/>
        <v>0</v>
      </c>
    </row>
    <row r="190" spans="1:25" x14ac:dyDescent="0.2">
      <c r="A190" s="6">
        <v>110</v>
      </c>
      <c r="B190" s="24"/>
      <c r="C190" s="6"/>
      <c r="D190" s="25" t="s">
        <v>24</v>
      </c>
      <c r="E190" s="10">
        <v>227</v>
      </c>
      <c r="F190" s="10">
        <v>12</v>
      </c>
      <c r="G190" s="10">
        <v>81</v>
      </c>
      <c r="H190" s="10">
        <v>24</v>
      </c>
      <c r="I190" s="10">
        <v>44</v>
      </c>
      <c r="J190" s="10">
        <v>37</v>
      </c>
      <c r="K190" s="10">
        <v>12</v>
      </c>
      <c r="L190" s="10">
        <v>7</v>
      </c>
      <c r="M190" s="10">
        <v>4</v>
      </c>
      <c r="N190" s="10">
        <v>2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0">
        <v>4</v>
      </c>
      <c r="X190" s="8">
        <v>120</v>
      </c>
      <c r="Y190" s="1">
        <f t="shared" si="2"/>
        <v>110</v>
      </c>
    </row>
    <row r="191" spans="1:25" x14ac:dyDescent="0.2">
      <c r="A191" s="6">
        <v>111</v>
      </c>
      <c r="B191" s="24"/>
      <c r="C191" s="6"/>
      <c r="D191" s="25" t="s">
        <v>25</v>
      </c>
      <c r="E191" s="10">
        <v>565</v>
      </c>
      <c r="F191" s="10">
        <v>32</v>
      </c>
      <c r="G191" s="10">
        <v>169</v>
      </c>
      <c r="H191" s="10">
        <v>72</v>
      </c>
      <c r="I191" s="10">
        <v>53</v>
      </c>
      <c r="J191" s="10">
        <v>60</v>
      </c>
      <c r="K191" s="10">
        <v>68</v>
      </c>
      <c r="L191" s="10">
        <v>51</v>
      </c>
      <c r="M191" s="10">
        <v>34</v>
      </c>
      <c r="N191" s="10">
        <v>13</v>
      </c>
      <c r="O191" s="10">
        <v>7</v>
      </c>
      <c r="P191" s="10">
        <v>2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10">
        <v>4</v>
      </c>
      <c r="X191" s="8">
        <v>135</v>
      </c>
      <c r="Y191" s="1">
        <f t="shared" si="2"/>
        <v>111</v>
      </c>
    </row>
    <row r="192" spans="1:25" x14ac:dyDescent="0.2">
      <c r="A192" s="6"/>
      <c r="B192" s="24"/>
      <c r="C192" s="6"/>
      <c r="D192" s="25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8"/>
      <c r="Y192" s="1">
        <f t="shared" si="2"/>
        <v>0</v>
      </c>
    </row>
    <row r="193" spans="1:25" x14ac:dyDescent="0.2">
      <c r="A193" s="6">
        <v>112</v>
      </c>
      <c r="B193" s="24"/>
      <c r="C193" s="6"/>
      <c r="D193" s="25" t="s">
        <v>76</v>
      </c>
      <c r="E193" s="7">
        <v>792</v>
      </c>
      <c r="F193" s="7">
        <v>44</v>
      </c>
      <c r="G193" s="7">
        <v>250</v>
      </c>
      <c r="H193" s="7">
        <v>96</v>
      </c>
      <c r="I193" s="7">
        <v>97</v>
      </c>
      <c r="J193" s="7">
        <v>97</v>
      </c>
      <c r="K193" s="7">
        <v>80</v>
      </c>
      <c r="L193" s="7">
        <v>58</v>
      </c>
      <c r="M193" s="7">
        <v>38</v>
      </c>
      <c r="N193" s="7">
        <v>15</v>
      </c>
      <c r="O193" s="7">
        <v>7</v>
      </c>
      <c r="P193" s="7">
        <v>2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7">
        <v>8</v>
      </c>
      <c r="X193" s="17" t="s">
        <v>56</v>
      </c>
      <c r="Y193" s="1">
        <f t="shared" si="2"/>
        <v>112</v>
      </c>
    </row>
    <row r="194" spans="1:25" x14ac:dyDescent="0.2">
      <c r="A194" s="6" t="str">
        <f>IF(D194="","",COUNTA($D$10:D194)-2)</f>
        <v/>
      </c>
      <c r="B194" s="24"/>
      <c r="C194" s="6"/>
      <c r="D194" s="25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9"/>
      <c r="Y194" s="1" t="str">
        <f t="shared" si="2"/>
        <v/>
      </c>
    </row>
    <row r="195" spans="1:25" x14ac:dyDescent="0.2">
      <c r="A195" s="6">
        <v>113</v>
      </c>
      <c r="B195" s="24"/>
      <c r="C195" s="6"/>
      <c r="D195" s="25" t="s">
        <v>26</v>
      </c>
      <c r="E195" s="10">
        <v>9</v>
      </c>
      <c r="F195" s="13">
        <v>0</v>
      </c>
      <c r="G195" s="10">
        <v>4</v>
      </c>
      <c r="H195" s="13">
        <v>0</v>
      </c>
      <c r="I195" s="13">
        <v>0</v>
      </c>
      <c r="J195" s="10">
        <v>1</v>
      </c>
      <c r="K195" s="10">
        <v>1</v>
      </c>
      <c r="L195" s="10">
        <v>2</v>
      </c>
      <c r="M195" s="10">
        <v>1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8">
        <v>220</v>
      </c>
      <c r="Y195" s="1">
        <f t="shared" si="2"/>
        <v>113</v>
      </c>
    </row>
    <row r="196" spans="1:25" x14ac:dyDescent="0.2">
      <c r="A196" s="6" t="str">
        <f>IF(D196="","",COUNTA($D$10:D196)-2)</f>
        <v/>
      </c>
      <c r="B196" s="24"/>
      <c r="C196" s="6"/>
      <c r="D196" s="25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8"/>
      <c r="Y196" s="1" t="str">
        <f t="shared" si="2"/>
        <v/>
      </c>
    </row>
    <row r="197" spans="1:25" x14ac:dyDescent="0.2">
      <c r="A197" s="6">
        <v>114</v>
      </c>
      <c r="B197" s="24"/>
      <c r="C197" s="6"/>
      <c r="D197" s="25" t="s">
        <v>27</v>
      </c>
      <c r="E197" s="10">
        <v>310</v>
      </c>
      <c r="F197" s="10">
        <v>18</v>
      </c>
      <c r="G197" s="10">
        <v>86</v>
      </c>
      <c r="H197" s="10">
        <v>25</v>
      </c>
      <c r="I197" s="10">
        <v>12</v>
      </c>
      <c r="J197" s="10">
        <v>30</v>
      </c>
      <c r="K197" s="10">
        <v>43</v>
      </c>
      <c r="L197" s="10">
        <v>45</v>
      </c>
      <c r="M197" s="10">
        <v>23</v>
      </c>
      <c r="N197" s="10">
        <v>10</v>
      </c>
      <c r="O197" s="10">
        <v>14</v>
      </c>
      <c r="P197" s="10">
        <v>1</v>
      </c>
      <c r="Q197" s="13">
        <v>0</v>
      </c>
      <c r="R197" s="10">
        <v>1</v>
      </c>
      <c r="S197" s="13">
        <v>0</v>
      </c>
      <c r="T197" s="13">
        <v>0</v>
      </c>
      <c r="U197" s="13">
        <v>0</v>
      </c>
      <c r="V197" s="13">
        <v>0</v>
      </c>
      <c r="W197" s="10">
        <v>2</v>
      </c>
      <c r="X197" s="8">
        <v>200</v>
      </c>
      <c r="Y197" s="1">
        <f t="shared" si="2"/>
        <v>114</v>
      </c>
    </row>
    <row r="198" spans="1:25" x14ac:dyDescent="0.2">
      <c r="A198" s="6">
        <v>115</v>
      </c>
      <c r="B198" s="24"/>
      <c r="C198" s="6"/>
      <c r="D198" s="25" t="s">
        <v>28</v>
      </c>
      <c r="E198" s="10">
        <v>353</v>
      </c>
      <c r="F198" s="10">
        <v>4</v>
      </c>
      <c r="G198" s="10">
        <v>43</v>
      </c>
      <c r="H198" s="10">
        <v>23</v>
      </c>
      <c r="I198" s="10">
        <v>12</v>
      </c>
      <c r="J198" s="10">
        <v>21</v>
      </c>
      <c r="K198" s="10">
        <v>49</v>
      </c>
      <c r="L198" s="10">
        <v>55</v>
      </c>
      <c r="M198" s="10">
        <v>82</v>
      </c>
      <c r="N198" s="10">
        <v>27</v>
      </c>
      <c r="O198" s="10">
        <v>18</v>
      </c>
      <c r="P198" s="10">
        <v>10</v>
      </c>
      <c r="Q198" s="13">
        <v>0</v>
      </c>
      <c r="R198" s="10">
        <v>1</v>
      </c>
      <c r="S198" s="10">
        <v>2</v>
      </c>
      <c r="T198" s="13">
        <v>0</v>
      </c>
      <c r="U198" s="13">
        <v>0</v>
      </c>
      <c r="V198" s="13">
        <v>0</v>
      </c>
      <c r="W198" s="10">
        <v>6</v>
      </c>
      <c r="X198" s="8">
        <v>433</v>
      </c>
      <c r="Y198" s="1">
        <f t="shared" si="2"/>
        <v>115</v>
      </c>
    </row>
    <row r="199" spans="1:25" x14ac:dyDescent="0.2">
      <c r="A199" s="6" t="str">
        <f>IF(D199="","",COUNTA($D$10:D199)-2)</f>
        <v/>
      </c>
      <c r="B199" s="24"/>
      <c r="C199" s="6"/>
      <c r="D199" s="25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8"/>
      <c r="Y199" s="1" t="str">
        <f t="shared" si="2"/>
        <v/>
      </c>
    </row>
    <row r="200" spans="1:25" x14ac:dyDescent="0.2">
      <c r="A200" s="6">
        <v>116</v>
      </c>
      <c r="B200" s="24"/>
      <c r="C200" s="6"/>
      <c r="D200" s="25" t="s">
        <v>76</v>
      </c>
      <c r="E200" s="7">
        <v>663</v>
      </c>
      <c r="F200" s="7">
        <v>22</v>
      </c>
      <c r="G200" s="7">
        <v>129</v>
      </c>
      <c r="H200" s="7">
        <v>48</v>
      </c>
      <c r="I200" s="7">
        <v>24</v>
      </c>
      <c r="J200" s="7">
        <v>51</v>
      </c>
      <c r="K200" s="7">
        <v>92</v>
      </c>
      <c r="L200" s="7">
        <v>100</v>
      </c>
      <c r="M200" s="7">
        <v>105</v>
      </c>
      <c r="N200" s="7">
        <v>37</v>
      </c>
      <c r="O200" s="7">
        <v>32</v>
      </c>
      <c r="P200" s="7">
        <v>11</v>
      </c>
      <c r="Q200" s="14">
        <v>0</v>
      </c>
      <c r="R200" s="7">
        <v>2</v>
      </c>
      <c r="S200" s="7">
        <v>2</v>
      </c>
      <c r="T200" s="14">
        <v>0</v>
      </c>
      <c r="U200" s="14">
        <v>0</v>
      </c>
      <c r="V200" s="14">
        <v>0</v>
      </c>
      <c r="W200" s="7">
        <v>8</v>
      </c>
      <c r="X200" s="17" t="s">
        <v>56</v>
      </c>
      <c r="Y200" s="1">
        <f t="shared" si="2"/>
        <v>116</v>
      </c>
    </row>
    <row r="201" spans="1:25" x14ac:dyDescent="0.2">
      <c r="A201" s="6"/>
      <c r="B201" s="24"/>
      <c r="C201" s="6"/>
      <c r="D201" s="25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14"/>
      <c r="R201" s="7"/>
      <c r="S201" s="7"/>
      <c r="T201" s="14"/>
      <c r="U201" s="14"/>
      <c r="V201" s="14"/>
      <c r="W201" s="7"/>
      <c r="X201" s="17"/>
    </row>
    <row r="202" spans="1:25" x14ac:dyDescent="0.2">
      <c r="A202" s="6"/>
      <c r="B202" s="9" t="s">
        <v>60</v>
      </c>
      <c r="C202" s="6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9"/>
    </row>
    <row r="203" spans="1:25" x14ac:dyDescent="0.2">
      <c r="A203" s="6"/>
      <c r="B203" s="24"/>
      <c r="C203" s="6"/>
      <c r="D203" s="25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9"/>
    </row>
    <row r="204" spans="1:25" x14ac:dyDescent="0.2">
      <c r="A204" s="6">
        <v>117</v>
      </c>
      <c r="B204" s="24"/>
      <c r="C204" s="6"/>
      <c r="D204" s="25" t="s">
        <v>29</v>
      </c>
      <c r="E204" s="10">
        <v>9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0">
        <v>2</v>
      </c>
      <c r="L204" s="10">
        <v>1</v>
      </c>
      <c r="M204" s="10">
        <v>2</v>
      </c>
      <c r="N204" s="10">
        <v>4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8">
        <v>650</v>
      </c>
      <c r="Y204" s="1">
        <f t="shared" si="2"/>
        <v>117</v>
      </c>
    </row>
    <row r="205" spans="1:25" x14ac:dyDescent="0.2">
      <c r="A205" s="6" t="str">
        <f>IF(D205="","",COUNTA($D$10:D205)-3)</f>
        <v/>
      </c>
      <c r="B205" s="24"/>
      <c r="C205" s="6"/>
      <c r="D205" s="25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8"/>
      <c r="Y205" s="1" t="str">
        <f t="shared" si="2"/>
        <v/>
      </c>
    </row>
    <row r="206" spans="1:25" x14ac:dyDescent="0.2">
      <c r="A206" s="6">
        <v>118</v>
      </c>
      <c r="B206" s="24"/>
      <c r="C206" s="6"/>
      <c r="D206" s="25" t="s">
        <v>30</v>
      </c>
      <c r="E206" s="10">
        <v>102</v>
      </c>
      <c r="F206" s="10">
        <v>3</v>
      </c>
      <c r="G206" s="10">
        <v>8</v>
      </c>
      <c r="H206" s="10">
        <v>3</v>
      </c>
      <c r="I206" s="10">
        <v>6</v>
      </c>
      <c r="J206" s="10">
        <v>10</v>
      </c>
      <c r="K206" s="10">
        <v>8</v>
      </c>
      <c r="L206" s="10">
        <v>13</v>
      </c>
      <c r="M206" s="10">
        <v>17</v>
      </c>
      <c r="N206" s="10">
        <v>12</v>
      </c>
      <c r="O206" s="10">
        <v>15</v>
      </c>
      <c r="P206" s="10">
        <v>4</v>
      </c>
      <c r="Q206" s="10">
        <v>2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0">
        <v>1</v>
      </c>
      <c r="X206" s="8">
        <v>580</v>
      </c>
      <c r="Y206" s="1">
        <f t="shared" si="2"/>
        <v>118</v>
      </c>
    </row>
    <row r="207" spans="1:25" x14ac:dyDescent="0.2">
      <c r="A207" s="6">
        <v>119</v>
      </c>
      <c r="B207" s="24"/>
      <c r="C207" s="6"/>
      <c r="D207" s="25" t="s">
        <v>31</v>
      </c>
      <c r="E207" s="10">
        <v>192</v>
      </c>
      <c r="F207" s="10">
        <v>2</v>
      </c>
      <c r="G207" s="10">
        <v>6</v>
      </c>
      <c r="H207" s="10">
        <v>2</v>
      </c>
      <c r="I207" s="10">
        <v>2</v>
      </c>
      <c r="J207" s="10">
        <v>4</v>
      </c>
      <c r="K207" s="10">
        <v>10</v>
      </c>
      <c r="L207" s="10">
        <v>13</v>
      </c>
      <c r="M207" s="10">
        <v>36</v>
      </c>
      <c r="N207" s="10">
        <v>28</v>
      </c>
      <c r="O207" s="10">
        <v>40</v>
      </c>
      <c r="P207" s="10">
        <v>14</v>
      </c>
      <c r="Q207" s="10">
        <v>18</v>
      </c>
      <c r="R207" s="10">
        <v>5</v>
      </c>
      <c r="S207" s="10">
        <v>2</v>
      </c>
      <c r="T207" s="10">
        <v>2</v>
      </c>
      <c r="U207" s="10">
        <v>1</v>
      </c>
      <c r="V207" s="10">
        <v>4</v>
      </c>
      <c r="W207" s="10">
        <v>3</v>
      </c>
      <c r="X207" s="8">
        <v>946</v>
      </c>
      <c r="Y207" s="1">
        <f t="shared" si="2"/>
        <v>119</v>
      </c>
    </row>
    <row r="208" spans="1:25" x14ac:dyDescent="0.2">
      <c r="A208" s="6" t="str">
        <f>IF(D208="","",COUNTA($D$10:D208)-3)</f>
        <v/>
      </c>
      <c r="B208" s="24"/>
      <c r="C208" s="6"/>
      <c r="D208" s="25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8"/>
      <c r="Y208" s="1" t="str">
        <f t="shared" ref="Y208:Y273" si="3">A208</f>
        <v/>
      </c>
    </row>
    <row r="209" spans="1:25" x14ac:dyDescent="0.2">
      <c r="A209" s="6">
        <v>120</v>
      </c>
      <c r="B209" s="24"/>
      <c r="C209" s="6"/>
      <c r="D209" s="25" t="s">
        <v>76</v>
      </c>
      <c r="E209" s="7">
        <v>294</v>
      </c>
      <c r="F209" s="7">
        <v>5</v>
      </c>
      <c r="G209" s="7">
        <v>14</v>
      </c>
      <c r="H209" s="7">
        <v>5</v>
      </c>
      <c r="I209" s="7">
        <v>8</v>
      </c>
      <c r="J209" s="7">
        <v>14</v>
      </c>
      <c r="K209" s="7">
        <v>18</v>
      </c>
      <c r="L209" s="7">
        <v>26</v>
      </c>
      <c r="M209" s="7">
        <v>53</v>
      </c>
      <c r="N209" s="7">
        <v>40</v>
      </c>
      <c r="O209" s="7">
        <v>55</v>
      </c>
      <c r="P209" s="7">
        <v>18</v>
      </c>
      <c r="Q209" s="7">
        <v>20</v>
      </c>
      <c r="R209" s="7">
        <v>5</v>
      </c>
      <c r="S209" s="7">
        <v>2</v>
      </c>
      <c r="T209" s="7">
        <v>2</v>
      </c>
      <c r="U209" s="7">
        <v>1</v>
      </c>
      <c r="V209" s="7">
        <v>4</v>
      </c>
      <c r="W209" s="7">
        <v>4</v>
      </c>
      <c r="X209" s="17" t="s">
        <v>56</v>
      </c>
      <c r="Y209" s="1">
        <f t="shared" si="3"/>
        <v>120</v>
      </c>
    </row>
    <row r="210" spans="1:25" x14ac:dyDescent="0.2">
      <c r="A210" s="6" t="str">
        <f>IF(D210="","",COUNTA($D$10:D210)-3)</f>
        <v/>
      </c>
      <c r="B210" s="24"/>
      <c r="C210" s="6"/>
      <c r="D210" s="25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9"/>
      <c r="Y210" s="1" t="str">
        <f t="shared" si="3"/>
        <v/>
      </c>
    </row>
    <row r="211" spans="1:25" x14ac:dyDescent="0.2">
      <c r="A211" s="6">
        <v>121</v>
      </c>
      <c r="B211" s="24"/>
      <c r="C211" s="6"/>
      <c r="D211" s="25" t="s">
        <v>37</v>
      </c>
      <c r="E211" s="10">
        <v>21</v>
      </c>
      <c r="F211" s="13">
        <v>0</v>
      </c>
      <c r="G211" s="10">
        <v>1</v>
      </c>
      <c r="H211" s="13">
        <v>0</v>
      </c>
      <c r="I211" s="13">
        <v>0</v>
      </c>
      <c r="J211" s="13">
        <v>0</v>
      </c>
      <c r="K211" s="10">
        <v>1</v>
      </c>
      <c r="L211" s="10">
        <v>2</v>
      </c>
      <c r="M211" s="13">
        <v>0</v>
      </c>
      <c r="N211" s="13">
        <v>0</v>
      </c>
      <c r="O211" s="10">
        <v>3</v>
      </c>
      <c r="P211" s="10">
        <v>6</v>
      </c>
      <c r="Q211" s="10">
        <v>2</v>
      </c>
      <c r="R211" s="10">
        <v>2</v>
      </c>
      <c r="S211" s="10">
        <v>2</v>
      </c>
      <c r="T211" s="13">
        <v>0</v>
      </c>
      <c r="U211" s="10">
        <v>2</v>
      </c>
      <c r="V211" s="13">
        <v>0</v>
      </c>
      <c r="W211" s="13">
        <v>0</v>
      </c>
      <c r="X211" s="8">
        <v>1846</v>
      </c>
      <c r="Y211" s="1">
        <f t="shared" si="3"/>
        <v>121</v>
      </c>
    </row>
    <row r="212" spans="1:25" x14ac:dyDescent="0.2">
      <c r="A212" s="6">
        <v>122</v>
      </c>
      <c r="B212" s="24"/>
      <c r="C212" s="6"/>
      <c r="D212" s="25" t="s">
        <v>38</v>
      </c>
      <c r="E212" s="10">
        <v>57</v>
      </c>
      <c r="F212" s="10">
        <v>1</v>
      </c>
      <c r="G212" s="13">
        <v>0</v>
      </c>
      <c r="H212" s="10">
        <v>1</v>
      </c>
      <c r="I212" s="13">
        <v>0</v>
      </c>
      <c r="J212" s="13">
        <v>0</v>
      </c>
      <c r="K212" s="10">
        <v>1</v>
      </c>
      <c r="L212" s="10">
        <v>4</v>
      </c>
      <c r="M212" s="10">
        <v>7</v>
      </c>
      <c r="N212" s="10">
        <v>3</v>
      </c>
      <c r="O212" s="10">
        <v>7</v>
      </c>
      <c r="P212" s="10">
        <v>11</v>
      </c>
      <c r="Q212" s="10">
        <v>5</v>
      </c>
      <c r="R212" s="10">
        <v>4</v>
      </c>
      <c r="S212" s="10">
        <v>4</v>
      </c>
      <c r="T212" s="10">
        <v>2</v>
      </c>
      <c r="U212" s="10">
        <v>2</v>
      </c>
      <c r="V212" s="10">
        <v>3</v>
      </c>
      <c r="W212" s="10">
        <v>2</v>
      </c>
      <c r="X212" s="8">
        <v>1646</v>
      </c>
      <c r="Y212" s="1">
        <f t="shared" si="3"/>
        <v>122</v>
      </c>
    </row>
    <row r="213" spans="1:25" x14ac:dyDescent="0.2">
      <c r="A213" s="6">
        <v>123</v>
      </c>
      <c r="B213" s="24"/>
      <c r="C213" s="6"/>
      <c r="D213" s="25" t="s">
        <v>39</v>
      </c>
      <c r="E213" s="10">
        <v>6</v>
      </c>
      <c r="F213" s="13">
        <v>0</v>
      </c>
      <c r="G213" s="13">
        <v>0</v>
      </c>
      <c r="H213" s="10">
        <v>1</v>
      </c>
      <c r="I213" s="13">
        <v>0</v>
      </c>
      <c r="J213" s="13">
        <v>0</v>
      </c>
      <c r="K213" s="13">
        <v>0</v>
      </c>
      <c r="L213" s="10">
        <v>1</v>
      </c>
      <c r="M213" s="13">
        <v>0</v>
      </c>
      <c r="N213" s="13">
        <v>0</v>
      </c>
      <c r="O213" s="13">
        <v>0</v>
      </c>
      <c r="P213" s="10">
        <v>1</v>
      </c>
      <c r="Q213" s="10">
        <v>1</v>
      </c>
      <c r="R213" s="10">
        <v>1</v>
      </c>
      <c r="S213" s="13">
        <v>0</v>
      </c>
      <c r="T213" s="13">
        <v>0</v>
      </c>
      <c r="U213" s="10">
        <v>1</v>
      </c>
      <c r="V213" s="13">
        <v>0</v>
      </c>
      <c r="W213" s="13">
        <v>0</v>
      </c>
      <c r="X213" s="8">
        <v>1883</v>
      </c>
      <c r="Y213" s="1">
        <f t="shared" si="3"/>
        <v>123</v>
      </c>
    </row>
    <row r="214" spans="1:25" x14ac:dyDescent="0.2">
      <c r="A214" s="6" t="str">
        <f>IF(D214="","",COUNTA($D$10:D214)-3)</f>
        <v/>
      </c>
      <c r="B214" s="24"/>
      <c r="C214" s="6"/>
      <c r="D214" s="25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8"/>
      <c r="Y214" s="1" t="str">
        <f t="shared" si="3"/>
        <v/>
      </c>
    </row>
    <row r="215" spans="1:25" x14ac:dyDescent="0.2">
      <c r="A215" s="6">
        <v>124</v>
      </c>
      <c r="B215" s="24"/>
      <c r="C215" s="25" t="s">
        <v>32</v>
      </c>
      <c r="E215" s="7">
        <v>1401</v>
      </c>
      <c r="F215" s="7">
        <v>63</v>
      </c>
      <c r="G215" s="7">
        <v>315</v>
      </c>
      <c r="H215" s="7">
        <v>120</v>
      </c>
      <c r="I215" s="7">
        <v>109</v>
      </c>
      <c r="J215" s="7">
        <v>133</v>
      </c>
      <c r="K215" s="7">
        <v>155</v>
      </c>
      <c r="L215" s="7">
        <v>150</v>
      </c>
      <c r="M215" s="7">
        <v>132</v>
      </c>
      <c r="N215" s="7">
        <v>69</v>
      </c>
      <c r="O215" s="7">
        <v>69</v>
      </c>
      <c r="P215" s="7">
        <v>27</v>
      </c>
      <c r="Q215" s="7">
        <v>14</v>
      </c>
      <c r="R215" s="7">
        <v>5</v>
      </c>
      <c r="S215" s="7">
        <v>8</v>
      </c>
      <c r="T215" s="7">
        <v>2</v>
      </c>
      <c r="U215" s="7">
        <v>5</v>
      </c>
      <c r="V215" s="7">
        <v>6</v>
      </c>
      <c r="W215" s="7">
        <v>19</v>
      </c>
      <c r="X215" s="8">
        <v>200</v>
      </c>
      <c r="Y215" s="1">
        <f t="shared" si="3"/>
        <v>124</v>
      </c>
    </row>
    <row r="216" spans="1:25" x14ac:dyDescent="0.2">
      <c r="A216" s="6" t="str">
        <f>IF(D216="","",COUNTA($D$10:D216)-3)</f>
        <v/>
      </c>
      <c r="B216" s="24"/>
      <c r="C216" s="6"/>
      <c r="D216" s="25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8"/>
      <c r="Y216" s="1" t="str">
        <f t="shared" si="3"/>
        <v/>
      </c>
    </row>
    <row r="217" spans="1:25" x14ac:dyDescent="0.2">
      <c r="A217" s="6">
        <v>125</v>
      </c>
      <c r="B217" s="24"/>
      <c r="C217" s="6"/>
      <c r="D217" s="25" t="s">
        <v>21</v>
      </c>
      <c r="E217" s="10">
        <v>64</v>
      </c>
      <c r="F217" s="10">
        <v>3</v>
      </c>
      <c r="G217" s="10">
        <v>24</v>
      </c>
      <c r="H217" s="10">
        <v>5</v>
      </c>
      <c r="I217" s="10">
        <v>15</v>
      </c>
      <c r="J217" s="10">
        <v>5</v>
      </c>
      <c r="K217" s="10">
        <v>5</v>
      </c>
      <c r="L217" s="10">
        <v>2</v>
      </c>
      <c r="M217" s="10">
        <v>2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0">
        <v>3</v>
      </c>
      <c r="X217" s="8">
        <v>105</v>
      </c>
      <c r="Y217" s="1">
        <f t="shared" si="3"/>
        <v>125</v>
      </c>
    </row>
    <row r="218" spans="1:25" x14ac:dyDescent="0.2">
      <c r="A218" s="6">
        <v>126</v>
      </c>
      <c r="B218" s="24"/>
      <c r="C218" s="6"/>
      <c r="D218" s="25" t="s">
        <v>22</v>
      </c>
      <c r="E218" s="10">
        <v>1</v>
      </c>
      <c r="F218" s="13">
        <v>0</v>
      </c>
      <c r="G218" s="10">
        <v>1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8">
        <v>50</v>
      </c>
      <c r="Y218" s="1">
        <f t="shared" si="3"/>
        <v>126</v>
      </c>
    </row>
    <row r="219" spans="1:25" x14ac:dyDescent="0.2">
      <c r="A219" s="6">
        <v>127</v>
      </c>
      <c r="B219" s="24"/>
      <c r="C219" s="6"/>
      <c r="D219" s="25" t="s">
        <v>23</v>
      </c>
      <c r="E219" s="10">
        <v>37</v>
      </c>
      <c r="F219" s="10">
        <v>7</v>
      </c>
      <c r="G219" s="10">
        <v>14</v>
      </c>
      <c r="H219" s="10">
        <v>1</v>
      </c>
      <c r="I219" s="10">
        <v>3</v>
      </c>
      <c r="J219" s="10">
        <v>1</v>
      </c>
      <c r="K219" s="10">
        <v>2</v>
      </c>
      <c r="L219" s="10">
        <v>5</v>
      </c>
      <c r="M219" s="10">
        <v>2</v>
      </c>
      <c r="N219" s="10">
        <v>1</v>
      </c>
      <c r="O219" s="10">
        <v>1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13">
        <v>0</v>
      </c>
      <c r="X219" s="8">
        <v>50</v>
      </c>
      <c r="Y219" s="1">
        <f t="shared" si="3"/>
        <v>127</v>
      </c>
    </row>
    <row r="220" spans="1:25" x14ac:dyDescent="0.2">
      <c r="A220" s="6"/>
      <c r="B220" s="24"/>
      <c r="C220" s="6"/>
      <c r="D220" s="25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8"/>
      <c r="Y220" s="1">
        <f t="shared" si="3"/>
        <v>0</v>
      </c>
    </row>
    <row r="221" spans="1:25" x14ac:dyDescent="0.2">
      <c r="A221" s="6">
        <v>128</v>
      </c>
      <c r="B221" s="24"/>
      <c r="C221" s="6"/>
      <c r="D221" s="25" t="s">
        <v>24</v>
      </c>
      <c r="E221" s="10">
        <v>184</v>
      </c>
      <c r="F221" s="10">
        <v>11</v>
      </c>
      <c r="G221" s="10">
        <v>66</v>
      </c>
      <c r="H221" s="10">
        <v>21</v>
      </c>
      <c r="I221" s="10">
        <v>31</v>
      </c>
      <c r="J221" s="10">
        <v>32</v>
      </c>
      <c r="K221" s="10">
        <v>10</v>
      </c>
      <c r="L221" s="10">
        <v>5</v>
      </c>
      <c r="M221" s="10">
        <v>4</v>
      </c>
      <c r="N221" s="10">
        <v>1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13">
        <v>0</v>
      </c>
      <c r="W221" s="10">
        <v>3</v>
      </c>
      <c r="X221" s="8">
        <v>120</v>
      </c>
      <c r="Y221" s="1">
        <f t="shared" si="3"/>
        <v>128</v>
      </c>
    </row>
    <row r="222" spans="1:25" x14ac:dyDescent="0.2">
      <c r="A222" s="6">
        <v>129</v>
      </c>
      <c r="B222" s="24"/>
      <c r="C222" s="6"/>
      <c r="D222" s="25" t="s">
        <v>25</v>
      </c>
      <c r="E222" s="10">
        <v>435</v>
      </c>
      <c r="F222" s="10">
        <v>25</v>
      </c>
      <c r="G222" s="10">
        <v>114</v>
      </c>
      <c r="H222" s="10">
        <v>57</v>
      </c>
      <c r="I222" s="10">
        <v>39</v>
      </c>
      <c r="J222" s="10">
        <v>51</v>
      </c>
      <c r="K222" s="10">
        <v>60</v>
      </c>
      <c r="L222" s="10">
        <v>39</v>
      </c>
      <c r="M222" s="10">
        <v>26</v>
      </c>
      <c r="N222" s="10">
        <v>12</v>
      </c>
      <c r="O222" s="10">
        <v>7</v>
      </c>
      <c r="P222" s="10">
        <v>2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0">
        <v>3</v>
      </c>
      <c r="X222" s="8">
        <v>150</v>
      </c>
      <c r="Y222" s="1">
        <f t="shared" si="3"/>
        <v>129</v>
      </c>
    </row>
    <row r="223" spans="1:25" x14ac:dyDescent="0.2">
      <c r="A223" s="6" t="str">
        <f>IF(D223="","",COUNTA($D$10:D223)-3)</f>
        <v/>
      </c>
      <c r="B223" s="24"/>
      <c r="C223" s="6"/>
      <c r="D223" s="25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8"/>
      <c r="Y223" s="1" t="str">
        <f t="shared" si="3"/>
        <v/>
      </c>
    </row>
    <row r="224" spans="1:25" x14ac:dyDescent="0.2">
      <c r="A224" s="6">
        <v>130</v>
      </c>
      <c r="B224" s="24"/>
      <c r="C224" s="6"/>
      <c r="D224" s="25" t="s">
        <v>76</v>
      </c>
      <c r="E224" s="7">
        <v>619</v>
      </c>
      <c r="F224" s="7">
        <v>36</v>
      </c>
      <c r="G224" s="7">
        <v>180</v>
      </c>
      <c r="H224" s="7">
        <v>78</v>
      </c>
      <c r="I224" s="7">
        <v>70</v>
      </c>
      <c r="J224" s="7">
        <v>83</v>
      </c>
      <c r="K224" s="7">
        <v>70</v>
      </c>
      <c r="L224" s="7">
        <v>44</v>
      </c>
      <c r="M224" s="7">
        <v>30</v>
      </c>
      <c r="N224" s="7">
        <v>13</v>
      </c>
      <c r="O224" s="7">
        <v>7</v>
      </c>
      <c r="P224" s="7">
        <v>2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7">
        <v>6</v>
      </c>
      <c r="X224" s="17" t="s">
        <v>56</v>
      </c>
      <c r="Y224" s="1">
        <f t="shared" si="3"/>
        <v>130</v>
      </c>
    </row>
    <row r="225" spans="1:25" x14ac:dyDescent="0.2">
      <c r="A225" s="6" t="str">
        <f>IF(D225="","",COUNTA($D$10:D225)-3)</f>
        <v/>
      </c>
      <c r="B225" s="24"/>
      <c r="C225" s="6"/>
      <c r="D225" s="25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9"/>
      <c r="Y225" s="1" t="str">
        <f t="shared" si="3"/>
        <v/>
      </c>
    </row>
    <row r="226" spans="1:25" x14ac:dyDescent="0.2">
      <c r="A226" s="6">
        <v>131</v>
      </c>
      <c r="B226" s="24"/>
      <c r="C226" s="6"/>
      <c r="D226" s="25" t="s">
        <v>26</v>
      </c>
      <c r="E226" s="10">
        <v>8</v>
      </c>
      <c r="F226" s="13">
        <v>0</v>
      </c>
      <c r="G226" s="10">
        <v>4</v>
      </c>
      <c r="H226" s="13">
        <v>0</v>
      </c>
      <c r="I226" s="13">
        <v>0</v>
      </c>
      <c r="J226" s="13">
        <v>0</v>
      </c>
      <c r="K226" s="10">
        <v>1</v>
      </c>
      <c r="L226" s="10">
        <v>2</v>
      </c>
      <c r="M226" s="10">
        <v>1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8">
        <v>170</v>
      </c>
      <c r="Y226" s="1">
        <f t="shared" si="3"/>
        <v>131</v>
      </c>
    </row>
    <row r="227" spans="1:25" x14ac:dyDescent="0.2">
      <c r="A227" s="6" t="str">
        <f>IF(D227="","",COUNTA($D$10:D227)-3)</f>
        <v/>
      </c>
      <c r="B227" s="24"/>
      <c r="C227" s="6"/>
      <c r="D227" s="25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8"/>
      <c r="Y227" s="1" t="str">
        <f t="shared" si="3"/>
        <v/>
      </c>
    </row>
    <row r="228" spans="1:25" x14ac:dyDescent="0.2">
      <c r="A228" s="6">
        <v>132</v>
      </c>
      <c r="B228" s="24"/>
      <c r="C228" s="6"/>
      <c r="D228" s="25" t="s">
        <v>27</v>
      </c>
      <c r="E228" s="10">
        <v>229</v>
      </c>
      <c r="F228" s="10">
        <v>12</v>
      </c>
      <c r="G228" s="10">
        <v>57</v>
      </c>
      <c r="H228" s="10">
        <v>18</v>
      </c>
      <c r="I228" s="10">
        <v>8</v>
      </c>
      <c r="J228" s="10">
        <v>23</v>
      </c>
      <c r="K228" s="10">
        <v>31</v>
      </c>
      <c r="L228" s="10">
        <v>39</v>
      </c>
      <c r="M228" s="10">
        <v>19</v>
      </c>
      <c r="N228" s="10">
        <v>7</v>
      </c>
      <c r="O228" s="10">
        <v>11</v>
      </c>
      <c r="P228" s="10">
        <v>1</v>
      </c>
      <c r="Q228" s="13">
        <v>0</v>
      </c>
      <c r="R228" s="10">
        <v>1</v>
      </c>
      <c r="S228" s="13">
        <v>0</v>
      </c>
      <c r="T228" s="13">
        <v>0</v>
      </c>
      <c r="U228" s="13">
        <v>0</v>
      </c>
      <c r="V228" s="13">
        <v>0</v>
      </c>
      <c r="W228" s="10">
        <v>2</v>
      </c>
      <c r="X228" s="8">
        <v>216</v>
      </c>
      <c r="Y228" s="1">
        <f t="shared" si="3"/>
        <v>132</v>
      </c>
    </row>
    <row r="229" spans="1:25" x14ac:dyDescent="0.2">
      <c r="A229" s="6">
        <v>133</v>
      </c>
      <c r="B229" s="24"/>
      <c r="C229" s="6"/>
      <c r="D229" s="25" t="s">
        <v>28</v>
      </c>
      <c r="E229" s="10">
        <v>249</v>
      </c>
      <c r="F229" s="10">
        <v>4</v>
      </c>
      <c r="G229" s="10">
        <v>29</v>
      </c>
      <c r="H229" s="10">
        <v>15</v>
      </c>
      <c r="I229" s="10">
        <v>7</v>
      </c>
      <c r="J229" s="10">
        <v>13</v>
      </c>
      <c r="K229" s="10">
        <v>34</v>
      </c>
      <c r="L229" s="10">
        <v>37</v>
      </c>
      <c r="M229" s="10">
        <v>53</v>
      </c>
      <c r="N229" s="10">
        <v>24</v>
      </c>
      <c r="O229" s="10">
        <v>15</v>
      </c>
      <c r="P229" s="10">
        <v>10</v>
      </c>
      <c r="Q229" s="13">
        <v>0</v>
      </c>
      <c r="R229" s="10">
        <v>1</v>
      </c>
      <c r="S229" s="10">
        <v>2</v>
      </c>
      <c r="T229" s="13">
        <v>0</v>
      </c>
      <c r="U229" s="13">
        <v>0</v>
      </c>
      <c r="V229" s="13">
        <v>0</v>
      </c>
      <c r="W229" s="10">
        <v>5</v>
      </c>
      <c r="X229" s="8">
        <v>500</v>
      </c>
      <c r="Y229" s="1">
        <f t="shared" si="3"/>
        <v>133</v>
      </c>
    </row>
    <row r="230" spans="1:25" x14ac:dyDescent="0.2">
      <c r="A230" s="6" t="str">
        <f>IF(D230="","",COUNTA($D$10:D230)-3)</f>
        <v/>
      </c>
      <c r="B230" s="24"/>
      <c r="C230" s="6"/>
      <c r="D230" s="25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8"/>
      <c r="Y230" s="1" t="str">
        <f t="shared" si="3"/>
        <v/>
      </c>
    </row>
    <row r="231" spans="1:25" x14ac:dyDescent="0.2">
      <c r="A231" s="6">
        <v>134</v>
      </c>
      <c r="B231" s="24"/>
      <c r="C231" s="6"/>
      <c r="D231" s="25" t="s">
        <v>76</v>
      </c>
      <c r="E231" s="7">
        <v>478</v>
      </c>
      <c r="F231" s="7">
        <v>16</v>
      </c>
      <c r="G231" s="7">
        <v>86</v>
      </c>
      <c r="H231" s="7">
        <v>33</v>
      </c>
      <c r="I231" s="7">
        <v>15</v>
      </c>
      <c r="J231" s="7">
        <v>36</v>
      </c>
      <c r="K231" s="7">
        <v>65</v>
      </c>
      <c r="L231" s="7">
        <v>76</v>
      </c>
      <c r="M231" s="7">
        <v>72</v>
      </c>
      <c r="N231" s="7">
        <v>31</v>
      </c>
      <c r="O231" s="7">
        <v>26</v>
      </c>
      <c r="P231" s="7">
        <v>11</v>
      </c>
      <c r="Q231" s="14">
        <v>0</v>
      </c>
      <c r="R231" s="7">
        <v>2</v>
      </c>
      <c r="S231" s="7">
        <v>2</v>
      </c>
      <c r="T231" s="14">
        <v>0</v>
      </c>
      <c r="U231" s="14">
        <v>0</v>
      </c>
      <c r="V231" s="14">
        <v>0</v>
      </c>
      <c r="W231" s="7">
        <v>7</v>
      </c>
      <c r="X231" s="17" t="s">
        <v>56</v>
      </c>
      <c r="Y231" s="1">
        <f t="shared" si="3"/>
        <v>134</v>
      </c>
    </row>
    <row r="232" spans="1:25" x14ac:dyDescent="0.2">
      <c r="A232" s="6" t="str">
        <f>IF(D232="","",COUNTA($D$10:D232)-3)</f>
        <v/>
      </c>
      <c r="B232" s="24"/>
      <c r="C232" s="6"/>
      <c r="D232" s="25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9"/>
      <c r="Y232" s="1" t="str">
        <f t="shared" si="3"/>
        <v/>
      </c>
    </row>
    <row r="233" spans="1:25" x14ac:dyDescent="0.2">
      <c r="A233" s="6">
        <v>135</v>
      </c>
      <c r="B233" s="24"/>
      <c r="C233" s="6"/>
      <c r="D233" s="25" t="s">
        <v>29</v>
      </c>
      <c r="E233" s="10">
        <v>6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0">
        <v>2</v>
      </c>
      <c r="L233" s="10">
        <v>1</v>
      </c>
      <c r="M233" s="10">
        <v>1</v>
      </c>
      <c r="N233" s="10">
        <v>2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0</v>
      </c>
      <c r="W233" s="13">
        <v>0</v>
      </c>
      <c r="X233" s="8">
        <v>602.5</v>
      </c>
      <c r="Y233" s="1">
        <f t="shared" si="3"/>
        <v>135</v>
      </c>
    </row>
    <row r="234" spans="1:25" x14ac:dyDescent="0.2">
      <c r="A234" s="6" t="str">
        <f>IF(D234="","",COUNTA($D$10:D234)-3)</f>
        <v/>
      </c>
      <c r="B234" s="24"/>
      <c r="C234" s="6"/>
      <c r="D234" s="25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8"/>
      <c r="Y234" s="1" t="str">
        <f t="shared" si="3"/>
        <v/>
      </c>
    </row>
    <row r="235" spans="1:25" x14ac:dyDescent="0.2">
      <c r="A235" s="6">
        <v>136</v>
      </c>
      <c r="B235" s="24"/>
      <c r="C235" s="6"/>
      <c r="D235" s="25" t="s">
        <v>30</v>
      </c>
      <c r="E235" s="10">
        <v>61</v>
      </c>
      <c r="F235" s="13">
        <v>0</v>
      </c>
      <c r="G235" s="10">
        <v>4</v>
      </c>
      <c r="H235" s="10">
        <v>2</v>
      </c>
      <c r="I235" s="10">
        <v>5</v>
      </c>
      <c r="J235" s="10">
        <v>6</v>
      </c>
      <c r="K235" s="10">
        <v>4</v>
      </c>
      <c r="L235" s="10">
        <v>9</v>
      </c>
      <c r="M235" s="10">
        <v>9</v>
      </c>
      <c r="N235" s="10">
        <v>8</v>
      </c>
      <c r="O235" s="10">
        <v>10</v>
      </c>
      <c r="P235" s="10">
        <v>3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10">
        <v>1</v>
      </c>
      <c r="X235" s="8">
        <v>590</v>
      </c>
      <c r="Y235" s="1">
        <f t="shared" si="3"/>
        <v>136</v>
      </c>
    </row>
    <row r="236" spans="1:25" x14ac:dyDescent="0.2">
      <c r="A236" s="6">
        <v>137</v>
      </c>
      <c r="B236" s="24"/>
      <c r="C236" s="6"/>
      <c r="D236" s="25" t="s">
        <v>31</v>
      </c>
      <c r="E236" s="10">
        <v>89</v>
      </c>
      <c r="F236" s="10">
        <v>1</v>
      </c>
      <c r="G236" s="10">
        <v>2</v>
      </c>
      <c r="H236" s="10">
        <v>1</v>
      </c>
      <c r="I236" s="10">
        <v>1</v>
      </c>
      <c r="J236" s="10">
        <v>2</v>
      </c>
      <c r="K236" s="10">
        <v>5</v>
      </c>
      <c r="L236" s="10">
        <v>7</v>
      </c>
      <c r="M236" s="10">
        <v>12</v>
      </c>
      <c r="N236" s="10">
        <v>13</v>
      </c>
      <c r="O236" s="10">
        <v>21</v>
      </c>
      <c r="P236" s="10">
        <v>4</v>
      </c>
      <c r="Q236" s="10">
        <v>11</v>
      </c>
      <c r="R236" s="10">
        <v>1</v>
      </c>
      <c r="S236" s="10">
        <v>1</v>
      </c>
      <c r="T236" s="10">
        <v>1</v>
      </c>
      <c r="U236" s="10">
        <v>1</v>
      </c>
      <c r="V236" s="10">
        <v>4</v>
      </c>
      <c r="W236" s="10">
        <v>1</v>
      </c>
      <c r="X236" s="8">
        <v>995</v>
      </c>
      <c r="Y236" s="1">
        <f t="shared" si="3"/>
        <v>137</v>
      </c>
    </row>
    <row r="237" spans="1:25" x14ac:dyDescent="0.2">
      <c r="A237" s="6" t="str">
        <f>IF(D237="","",COUNTA($D$10:D237)-3)</f>
        <v/>
      </c>
      <c r="B237" s="24"/>
      <c r="C237" s="6"/>
      <c r="D237" s="25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8"/>
      <c r="Y237" s="1" t="str">
        <f t="shared" si="3"/>
        <v/>
      </c>
    </row>
    <row r="238" spans="1:25" x14ac:dyDescent="0.2">
      <c r="A238" s="6">
        <v>138</v>
      </c>
      <c r="B238" s="24"/>
      <c r="C238" s="6"/>
      <c r="D238" s="25" t="s">
        <v>76</v>
      </c>
      <c r="E238" s="7">
        <v>150</v>
      </c>
      <c r="F238" s="7">
        <v>1</v>
      </c>
      <c r="G238" s="7">
        <v>6</v>
      </c>
      <c r="H238" s="7">
        <v>3</v>
      </c>
      <c r="I238" s="7">
        <v>6</v>
      </c>
      <c r="J238" s="7">
        <v>8</v>
      </c>
      <c r="K238" s="7">
        <v>9</v>
      </c>
      <c r="L238" s="7">
        <v>16</v>
      </c>
      <c r="M238" s="7">
        <v>21</v>
      </c>
      <c r="N238" s="7">
        <v>21</v>
      </c>
      <c r="O238" s="7">
        <v>31</v>
      </c>
      <c r="P238" s="7">
        <v>7</v>
      </c>
      <c r="Q238" s="7">
        <v>11</v>
      </c>
      <c r="R238" s="7">
        <v>1</v>
      </c>
      <c r="S238" s="7">
        <v>1</v>
      </c>
      <c r="T238" s="7">
        <v>1</v>
      </c>
      <c r="U238" s="7">
        <v>1</v>
      </c>
      <c r="V238" s="7">
        <v>4</v>
      </c>
      <c r="W238" s="7">
        <v>2</v>
      </c>
      <c r="X238" s="17" t="s">
        <v>56</v>
      </c>
      <c r="Y238" s="1">
        <f t="shared" si="3"/>
        <v>138</v>
      </c>
    </row>
    <row r="239" spans="1:25" x14ac:dyDescent="0.2">
      <c r="A239" s="6" t="str">
        <f>IF(D239="","",COUNTA($D$10:D239)-3)</f>
        <v/>
      </c>
      <c r="B239" s="24"/>
      <c r="C239" s="6"/>
      <c r="D239" s="25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9"/>
      <c r="Y239" s="1" t="str">
        <f t="shared" si="3"/>
        <v/>
      </c>
    </row>
    <row r="240" spans="1:25" x14ac:dyDescent="0.2">
      <c r="A240" s="6">
        <v>139</v>
      </c>
      <c r="B240" s="24"/>
      <c r="C240" s="6"/>
      <c r="D240" s="25" t="s">
        <v>37</v>
      </c>
      <c r="E240" s="10">
        <v>10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0">
        <v>1</v>
      </c>
      <c r="L240" s="10">
        <v>2</v>
      </c>
      <c r="M240" s="13">
        <v>0</v>
      </c>
      <c r="N240" s="13">
        <v>0</v>
      </c>
      <c r="O240" s="10">
        <v>2</v>
      </c>
      <c r="P240" s="10">
        <v>1</v>
      </c>
      <c r="Q240" s="10">
        <v>1</v>
      </c>
      <c r="R240" s="10">
        <v>1</v>
      </c>
      <c r="S240" s="10">
        <v>1</v>
      </c>
      <c r="T240" s="13">
        <v>0</v>
      </c>
      <c r="U240" s="10">
        <v>1</v>
      </c>
      <c r="V240" s="13">
        <v>0</v>
      </c>
      <c r="W240" s="13">
        <v>0</v>
      </c>
      <c r="X240" s="8">
        <v>1450</v>
      </c>
      <c r="Y240" s="1">
        <f t="shared" si="3"/>
        <v>139</v>
      </c>
    </row>
    <row r="241" spans="1:25" x14ac:dyDescent="0.2">
      <c r="A241" s="6">
        <v>140</v>
      </c>
      <c r="B241" s="24"/>
      <c r="C241" s="6"/>
      <c r="D241" s="25" t="s">
        <v>38</v>
      </c>
      <c r="E241" s="10">
        <v>25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0">
        <v>1</v>
      </c>
      <c r="M241" s="10">
        <v>3</v>
      </c>
      <c r="N241" s="10">
        <v>1</v>
      </c>
      <c r="O241" s="10">
        <v>2</v>
      </c>
      <c r="P241" s="10">
        <v>5</v>
      </c>
      <c r="Q241" s="10">
        <v>2</v>
      </c>
      <c r="R241" s="10">
        <v>1</v>
      </c>
      <c r="S241" s="10">
        <v>4</v>
      </c>
      <c r="T241" s="10">
        <v>1</v>
      </c>
      <c r="U241" s="10">
        <v>2</v>
      </c>
      <c r="V241" s="10">
        <v>2</v>
      </c>
      <c r="W241" s="10">
        <v>1</v>
      </c>
      <c r="X241" s="8">
        <v>1964.5</v>
      </c>
      <c r="Y241" s="1">
        <f t="shared" si="3"/>
        <v>140</v>
      </c>
    </row>
    <row r="242" spans="1:25" x14ac:dyDescent="0.2">
      <c r="A242" s="6">
        <v>141</v>
      </c>
      <c r="B242" s="24"/>
      <c r="C242" s="6"/>
      <c r="D242" s="25" t="s">
        <v>39</v>
      </c>
      <c r="E242" s="10">
        <v>3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0">
        <v>1</v>
      </c>
      <c r="M242" s="13">
        <v>0</v>
      </c>
      <c r="N242" s="13">
        <v>0</v>
      </c>
      <c r="O242" s="13">
        <v>0</v>
      </c>
      <c r="P242" s="10">
        <v>1</v>
      </c>
      <c r="Q242" s="13">
        <v>0</v>
      </c>
      <c r="R242" s="13">
        <v>0</v>
      </c>
      <c r="S242" s="13">
        <v>0</v>
      </c>
      <c r="T242" s="13">
        <v>0</v>
      </c>
      <c r="U242" s="10">
        <v>1</v>
      </c>
      <c r="V242" s="13">
        <v>0</v>
      </c>
      <c r="W242" s="13">
        <v>0</v>
      </c>
      <c r="X242" s="8">
        <v>1600</v>
      </c>
      <c r="Y242" s="1">
        <f t="shared" si="3"/>
        <v>141</v>
      </c>
    </row>
    <row r="243" spans="1:25" x14ac:dyDescent="0.2">
      <c r="A243" s="6" t="str">
        <f>IF(D243="","",COUNTA($D$10:D243)-3)</f>
        <v/>
      </c>
      <c r="B243" s="24"/>
      <c r="C243" s="6"/>
      <c r="D243" s="25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8"/>
      <c r="Y243" s="1" t="str">
        <f t="shared" si="3"/>
        <v/>
      </c>
    </row>
    <row r="244" spans="1:25" x14ac:dyDescent="0.2">
      <c r="A244" s="6">
        <v>142</v>
      </c>
      <c r="B244" s="24"/>
      <c r="C244" s="25" t="s">
        <v>33</v>
      </c>
      <c r="E244" s="7">
        <v>574</v>
      </c>
      <c r="F244" s="7">
        <v>24</v>
      </c>
      <c r="G244" s="7">
        <v>132</v>
      </c>
      <c r="H244" s="7">
        <v>39</v>
      </c>
      <c r="I244" s="7">
        <v>38</v>
      </c>
      <c r="J244" s="7">
        <v>36</v>
      </c>
      <c r="K244" s="7">
        <v>50</v>
      </c>
      <c r="L244" s="7">
        <v>53</v>
      </c>
      <c r="M244" s="7">
        <v>78</v>
      </c>
      <c r="N244" s="7">
        <v>31</v>
      </c>
      <c r="O244" s="7">
        <v>36</v>
      </c>
      <c r="P244" s="7">
        <v>22</v>
      </c>
      <c r="Q244" s="7">
        <v>14</v>
      </c>
      <c r="R244" s="7">
        <v>9</v>
      </c>
      <c r="S244" s="7">
        <v>2</v>
      </c>
      <c r="T244" s="7">
        <v>2</v>
      </c>
      <c r="U244" s="7">
        <v>1</v>
      </c>
      <c r="V244" s="7">
        <v>1</v>
      </c>
      <c r="W244" s="7">
        <v>6</v>
      </c>
      <c r="X244" s="8">
        <v>300</v>
      </c>
      <c r="Y244" s="1">
        <f t="shared" si="3"/>
        <v>142</v>
      </c>
    </row>
    <row r="245" spans="1:25" x14ac:dyDescent="0.2">
      <c r="A245" s="6" t="str">
        <f>IF(D245="","",COUNTA($D$10:D245)-3)</f>
        <v/>
      </c>
      <c r="B245" s="24"/>
      <c r="C245" s="6"/>
      <c r="D245" s="25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8"/>
      <c r="Y245" s="1" t="str">
        <f t="shared" si="3"/>
        <v/>
      </c>
    </row>
    <row r="246" spans="1:25" x14ac:dyDescent="0.2">
      <c r="A246" s="6">
        <v>143</v>
      </c>
      <c r="B246" s="24"/>
      <c r="C246" s="6"/>
      <c r="D246" s="25" t="s">
        <v>21</v>
      </c>
      <c r="E246" s="10">
        <v>15</v>
      </c>
      <c r="F246" s="10">
        <v>4</v>
      </c>
      <c r="G246" s="10">
        <v>8</v>
      </c>
      <c r="H246" s="10">
        <v>1</v>
      </c>
      <c r="I246" s="13">
        <v>0</v>
      </c>
      <c r="J246" s="13">
        <v>0</v>
      </c>
      <c r="K246" s="10">
        <v>2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8">
        <v>50</v>
      </c>
      <c r="Y246" s="1">
        <f t="shared" si="3"/>
        <v>143</v>
      </c>
    </row>
    <row r="247" spans="1:25" x14ac:dyDescent="0.2">
      <c r="A247" s="6">
        <v>144</v>
      </c>
      <c r="B247" s="24"/>
      <c r="C247" s="6"/>
      <c r="D247" s="25" t="s">
        <v>23</v>
      </c>
      <c r="E247" s="10">
        <v>7</v>
      </c>
      <c r="F247" s="10">
        <v>1</v>
      </c>
      <c r="G247" s="10">
        <v>2</v>
      </c>
      <c r="H247" s="10">
        <v>1</v>
      </c>
      <c r="I247" s="13">
        <v>0</v>
      </c>
      <c r="J247" s="13">
        <v>0</v>
      </c>
      <c r="K247" s="10">
        <v>1</v>
      </c>
      <c r="L247" s="10">
        <v>2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8">
        <v>100</v>
      </c>
      <c r="Y247" s="1">
        <f t="shared" si="3"/>
        <v>144</v>
      </c>
    </row>
    <row r="248" spans="1:25" x14ac:dyDescent="0.2">
      <c r="A248" s="6" t="str">
        <f>IF(D248="","",COUNTA($D$10:D248)-3)</f>
        <v/>
      </c>
      <c r="B248" s="24"/>
      <c r="C248" s="6"/>
      <c r="D248" s="25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8"/>
      <c r="Y248" s="1" t="str">
        <f t="shared" si="3"/>
        <v/>
      </c>
    </row>
    <row r="249" spans="1:25" x14ac:dyDescent="0.2">
      <c r="A249" s="6">
        <v>145</v>
      </c>
      <c r="B249" s="24"/>
      <c r="C249" s="6"/>
      <c r="D249" s="25" t="s">
        <v>24</v>
      </c>
      <c r="E249" s="10">
        <v>43</v>
      </c>
      <c r="F249" s="10">
        <v>1</v>
      </c>
      <c r="G249" s="10">
        <v>15</v>
      </c>
      <c r="H249" s="10">
        <v>3</v>
      </c>
      <c r="I249" s="10">
        <v>13</v>
      </c>
      <c r="J249" s="10">
        <v>5</v>
      </c>
      <c r="K249" s="10">
        <v>2</v>
      </c>
      <c r="L249" s="10">
        <v>2</v>
      </c>
      <c r="M249" s="13">
        <v>0</v>
      </c>
      <c r="N249" s="10">
        <v>1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0">
        <v>1</v>
      </c>
      <c r="X249" s="8">
        <v>135</v>
      </c>
      <c r="Y249" s="1">
        <f t="shared" si="3"/>
        <v>145</v>
      </c>
    </row>
    <row r="250" spans="1:25" x14ac:dyDescent="0.2">
      <c r="A250" s="6">
        <v>146</v>
      </c>
      <c r="B250" s="24"/>
      <c r="C250" s="6"/>
      <c r="D250" s="25" t="s">
        <v>25</v>
      </c>
      <c r="E250" s="10">
        <v>130</v>
      </c>
      <c r="F250" s="10">
        <v>7</v>
      </c>
      <c r="G250" s="10">
        <v>55</v>
      </c>
      <c r="H250" s="10">
        <v>15</v>
      </c>
      <c r="I250" s="10">
        <v>14</v>
      </c>
      <c r="J250" s="10">
        <v>9</v>
      </c>
      <c r="K250" s="10">
        <v>8</v>
      </c>
      <c r="L250" s="10">
        <v>12</v>
      </c>
      <c r="M250" s="10">
        <v>8</v>
      </c>
      <c r="N250" s="10">
        <v>1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0">
        <v>1</v>
      </c>
      <c r="X250" s="8">
        <v>100</v>
      </c>
      <c r="Y250" s="1">
        <f t="shared" si="3"/>
        <v>146</v>
      </c>
    </row>
    <row r="251" spans="1:25" x14ac:dyDescent="0.2">
      <c r="A251" s="6" t="str">
        <f>IF(D251="","",COUNTA($D$10:D251)-3)</f>
        <v/>
      </c>
      <c r="B251" s="24"/>
      <c r="C251" s="6"/>
      <c r="D251" s="25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8"/>
      <c r="Y251" s="1" t="str">
        <f t="shared" si="3"/>
        <v/>
      </c>
    </row>
    <row r="252" spans="1:25" x14ac:dyDescent="0.2">
      <c r="A252" s="6">
        <v>147</v>
      </c>
      <c r="B252" s="24"/>
      <c r="C252" s="6"/>
      <c r="D252" s="25" t="s">
        <v>76</v>
      </c>
      <c r="E252" s="7">
        <v>173</v>
      </c>
      <c r="F252" s="7">
        <v>8</v>
      </c>
      <c r="G252" s="7">
        <v>70</v>
      </c>
      <c r="H252" s="7">
        <v>18</v>
      </c>
      <c r="I252" s="7">
        <v>27</v>
      </c>
      <c r="J252" s="7">
        <v>14</v>
      </c>
      <c r="K252" s="7">
        <v>10</v>
      </c>
      <c r="L252" s="7">
        <v>14</v>
      </c>
      <c r="M252" s="7">
        <v>8</v>
      </c>
      <c r="N252" s="7">
        <v>2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7">
        <v>2</v>
      </c>
      <c r="X252" s="17" t="s">
        <v>56</v>
      </c>
      <c r="Y252" s="1">
        <f t="shared" si="3"/>
        <v>147</v>
      </c>
    </row>
    <row r="253" spans="1:25" x14ac:dyDescent="0.2">
      <c r="A253" s="6" t="str">
        <f>IF(D253="","",COUNTA($D$10:D253)-3)</f>
        <v/>
      </c>
      <c r="B253" s="24"/>
      <c r="C253" s="6"/>
      <c r="D253" s="25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9"/>
      <c r="Y253" s="1" t="str">
        <f t="shared" si="3"/>
        <v/>
      </c>
    </row>
    <row r="254" spans="1:25" x14ac:dyDescent="0.2">
      <c r="A254" s="6">
        <v>148</v>
      </c>
      <c r="B254" s="24"/>
      <c r="C254" s="6"/>
      <c r="D254" s="25" t="s">
        <v>26</v>
      </c>
      <c r="E254" s="10">
        <v>1</v>
      </c>
      <c r="F254" s="13">
        <v>0</v>
      </c>
      <c r="G254" s="13">
        <v>0</v>
      </c>
      <c r="H254" s="13">
        <v>0</v>
      </c>
      <c r="I254" s="13">
        <v>0</v>
      </c>
      <c r="J254" s="10">
        <v>1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8">
        <v>220</v>
      </c>
      <c r="Y254" s="1">
        <f t="shared" si="3"/>
        <v>148</v>
      </c>
    </row>
    <row r="255" spans="1:25" x14ac:dyDescent="0.2">
      <c r="A255" s="6" t="str">
        <f>IF(D255="","",COUNTA($D$10:D255)-3)</f>
        <v/>
      </c>
      <c r="B255" s="24"/>
      <c r="C255" s="6"/>
      <c r="D255" s="25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8"/>
      <c r="Y255" s="1" t="str">
        <f t="shared" si="3"/>
        <v/>
      </c>
    </row>
    <row r="256" spans="1:25" x14ac:dyDescent="0.2">
      <c r="A256" s="6">
        <v>149</v>
      </c>
      <c r="B256" s="24"/>
      <c r="C256" s="6"/>
      <c r="D256" s="25" t="s">
        <v>27</v>
      </c>
      <c r="E256" s="10">
        <v>81</v>
      </c>
      <c r="F256" s="10">
        <v>6</v>
      </c>
      <c r="G256" s="10">
        <v>29</v>
      </c>
      <c r="H256" s="10">
        <v>7</v>
      </c>
      <c r="I256" s="10">
        <v>4</v>
      </c>
      <c r="J256" s="10">
        <v>7</v>
      </c>
      <c r="K256" s="10">
        <v>12</v>
      </c>
      <c r="L256" s="10">
        <v>6</v>
      </c>
      <c r="M256" s="10">
        <v>4</v>
      </c>
      <c r="N256" s="10">
        <v>3</v>
      </c>
      <c r="O256" s="10">
        <v>3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8">
        <v>110</v>
      </c>
      <c r="Y256" s="1">
        <f t="shared" si="3"/>
        <v>149</v>
      </c>
    </row>
    <row r="257" spans="1:25" x14ac:dyDescent="0.2">
      <c r="A257" s="6">
        <v>150</v>
      </c>
      <c r="B257" s="24"/>
      <c r="C257" s="6"/>
      <c r="D257" s="25" t="s">
        <v>28</v>
      </c>
      <c r="E257" s="10">
        <v>104</v>
      </c>
      <c r="F257" s="13">
        <v>0</v>
      </c>
      <c r="G257" s="10">
        <v>14</v>
      </c>
      <c r="H257" s="10">
        <v>8</v>
      </c>
      <c r="I257" s="10">
        <v>5</v>
      </c>
      <c r="J257" s="10">
        <v>8</v>
      </c>
      <c r="K257" s="10">
        <v>15</v>
      </c>
      <c r="L257" s="10">
        <v>18</v>
      </c>
      <c r="M257" s="10">
        <v>29</v>
      </c>
      <c r="N257" s="10">
        <v>3</v>
      </c>
      <c r="O257" s="10">
        <v>3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13">
        <v>0</v>
      </c>
      <c r="W257" s="10">
        <v>1</v>
      </c>
      <c r="X257" s="8">
        <v>400</v>
      </c>
      <c r="Y257" s="1">
        <f t="shared" si="3"/>
        <v>150</v>
      </c>
    </row>
    <row r="258" spans="1:25" x14ac:dyDescent="0.2">
      <c r="A258" s="6" t="str">
        <f>IF(D258="","",COUNTA($D$10:D258)-3)</f>
        <v/>
      </c>
      <c r="B258" s="24"/>
      <c r="C258" s="6"/>
      <c r="D258" s="25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8"/>
      <c r="Y258" s="1" t="str">
        <f t="shared" si="3"/>
        <v/>
      </c>
    </row>
    <row r="259" spans="1:25" x14ac:dyDescent="0.2">
      <c r="A259" s="6">
        <v>151</v>
      </c>
      <c r="B259" s="24"/>
      <c r="C259" s="6"/>
      <c r="D259" s="25" t="s">
        <v>76</v>
      </c>
      <c r="E259" s="7">
        <v>185</v>
      </c>
      <c r="F259" s="7">
        <v>6</v>
      </c>
      <c r="G259" s="7">
        <v>43</v>
      </c>
      <c r="H259" s="7">
        <v>15</v>
      </c>
      <c r="I259" s="7">
        <v>9</v>
      </c>
      <c r="J259" s="7">
        <v>15</v>
      </c>
      <c r="K259" s="7">
        <v>27</v>
      </c>
      <c r="L259" s="7">
        <v>24</v>
      </c>
      <c r="M259" s="7">
        <v>33</v>
      </c>
      <c r="N259" s="7">
        <v>6</v>
      </c>
      <c r="O259" s="7">
        <v>6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7">
        <v>1</v>
      </c>
      <c r="X259" s="17" t="s">
        <v>56</v>
      </c>
      <c r="Y259" s="1">
        <f t="shared" si="3"/>
        <v>151</v>
      </c>
    </row>
    <row r="260" spans="1:25" x14ac:dyDescent="0.2">
      <c r="A260" s="6" t="str">
        <f>IF(D260="","",COUNTA($D$10:D260)-3)</f>
        <v/>
      </c>
      <c r="B260" s="24"/>
      <c r="C260" s="6"/>
      <c r="D260" s="25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9"/>
      <c r="Y260" s="1" t="str">
        <f t="shared" si="3"/>
        <v/>
      </c>
    </row>
    <row r="261" spans="1:25" x14ac:dyDescent="0.2">
      <c r="A261" s="6">
        <v>152</v>
      </c>
      <c r="B261" s="24"/>
      <c r="C261" s="6"/>
      <c r="D261" s="25" t="s">
        <v>29</v>
      </c>
      <c r="E261" s="10">
        <v>3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0">
        <v>1</v>
      </c>
      <c r="N261" s="10">
        <v>2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8">
        <v>807</v>
      </c>
      <c r="Y261" s="1">
        <f t="shared" si="3"/>
        <v>152</v>
      </c>
    </row>
    <row r="262" spans="1:25" x14ac:dyDescent="0.2">
      <c r="A262" s="6" t="str">
        <f>IF(D262="","",COUNTA($D$10:D262)-3)</f>
        <v/>
      </c>
      <c r="B262" s="24"/>
      <c r="C262" s="6"/>
      <c r="D262" s="25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8"/>
      <c r="Y262" s="1" t="str">
        <f t="shared" si="3"/>
        <v/>
      </c>
    </row>
    <row r="263" spans="1:25" x14ac:dyDescent="0.2">
      <c r="A263" s="6">
        <v>153</v>
      </c>
      <c r="B263" s="24"/>
      <c r="C263" s="6"/>
      <c r="D263" s="25" t="s">
        <v>30</v>
      </c>
      <c r="E263" s="10">
        <v>41</v>
      </c>
      <c r="F263" s="10">
        <v>3</v>
      </c>
      <c r="G263" s="10">
        <v>4</v>
      </c>
      <c r="H263" s="10">
        <v>1</v>
      </c>
      <c r="I263" s="10">
        <v>1</v>
      </c>
      <c r="J263" s="10">
        <v>4</v>
      </c>
      <c r="K263" s="10">
        <v>4</v>
      </c>
      <c r="L263" s="10">
        <v>4</v>
      </c>
      <c r="M263" s="10">
        <v>8</v>
      </c>
      <c r="N263" s="10">
        <v>4</v>
      </c>
      <c r="O263" s="10">
        <v>5</v>
      </c>
      <c r="P263" s="10">
        <v>1</v>
      </c>
      <c r="Q263" s="10">
        <v>2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13">
        <v>0</v>
      </c>
      <c r="X263" s="8">
        <v>570</v>
      </c>
      <c r="Y263" s="1">
        <f t="shared" si="3"/>
        <v>153</v>
      </c>
    </row>
    <row r="264" spans="1:25" x14ac:dyDescent="0.2">
      <c r="A264" s="6">
        <v>154</v>
      </c>
      <c r="B264" s="24"/>
      <c r="C264" s="6"/>
      <c r="D264" s="25" t="s">
        <v>31</v>
      </c>
      <c r="E264" s="10">
        <v>103</v>
      </c>
      <c r="F264" s="10">
        <v>1</v>
      </c>
      <c r="G264" s="10">
        <v>4</v>
      </c>
      <c r="H264" s="10">
        <v>1</v>
      </c>
      <c r="I264" s="10">
        <v>1</v>
      </c>
      <c r="J264" s="10">
        <v>2</v>
      </c>
      <c r="K264" s="10">
        <v>5</v>
      </c>
      <c r="L264" s="10">
        <v>6</v>
      </c>
      <c r="M264" s="10">
        <v>24</v>
      </c>
      <c r="N264" s="10">
        <v>15</v>
      </c>
      <c r="O264" s="10">
        <v>19</v>
      </c>
      <c r="P264" s="10">
        <v>10</v>
      </c>
      <c r="Q264" s="10">
        <v>7</v>
      </c>
      <c r="R264" s="10">
        <v>4</v>
      </c>
      <c r="S264" s="10">
        <v>1</v>
      </c>
      <c r="T264" s="10">
        <v>1</v>
      </c>
      <c r="U264" s="13">
        <v>0</v>
      </c>
      <c r="V264" s="13">
        <v>0</v>
      </c>
      <c r="W264" s="10">
        <v>2</v>
      </c>
      <c r="X264" s="8">
        <v>846</v>
      </c>
      <c r="Y264" s="1">
        <f t="shared" si="3"/>
        <v>154</v>
      </c>
    </row>
    <row r="265" spans="1:25" x14ac:dyDescent="0.2">
      <c r="A265" s="6" t="str">
        <f>IF(D265="","",COUNTA($D$10:D265)-3)</f>
        <v/>
      </c>
      <c r="B265" s="24"/>
      <c r="C265" s="6"/>
      <c r="D265" s="25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8"/>
      <c r="Y265" s="1" t="str">
        <f t="shared" si="3"/>
        <v/>
      </c>
    </row>
    <row r="266" spans="1:25" x14ac:dyDescent="0.2">
      <c r="A266" s="6">
        <v>155</v>
      </c>
      <c r="B266" s="24"/>
      <c r="C266" s="6"/>
      <c r="D266" s="25" t="s">
        <v>76</v>
      </c>
      <c r="E266" s="7">
        <v>144</v>
      </c>
      <c r="F266" s="7">
        <v>4</v>
      </c>
      <c r="G266" s="7">
        <v>8</v>
      </c>
      <c r="H266" s="7">
        <v>2</v>
      </c>
      <c r="I266" s="7">
        <v>2</v>
      </c>
      <c r="J266" s="7">
        <v>6</v>
      </c>
      <c r="K266" s="7">
        <v>9</v>
      </c>
      <c r="L266" s="7">
        <v>10</v>
      </c>
      <c r="M266" s="7">
        <v>32</v>
      </c>
      <c r="N266" s="7">
        <v>19</v>
      </c>
      <c r="O266" s="7">
        <v>24</v>
      </c>
      <c r="P266" s="7">
        <v>11</v>
      </c>
      <c r="Q266" s="7">
        <v>9</v>
      </c>
      <c r="R266" s="7">
        <v>4</v>
      </c>
      <c r="S266" s="7">
        <v>1</v>
      </c>
      <c r="T266" s="7">
        <v>1</v>
      </c>
      <c r="U266" s="14">
        <v>0</v>
      </c>
      <c r="V266" s="14">
        <v>0</v>
      </c>
      <c r="W266" s="7">
        <v>2</v>
      </c>
      <c r="X266" s="17" t="s">
        <v>56</v>
      </c>
      <c r="Y266" s="1">
        <f t="shared" si="3"/>
        <v>155</v>
      </c>
    </row>
    <row r="267" spans="1:25" x14ac:dyDescent="0.2">
      <c r="A267" s="6" t="str">
        <f>IF(D267="","",COUNTA($D$10:D267)-3)</f>
        <v/>
      </c>
      <c r="B267" s="24"/>
      <c r="C267" s="6"/>
      <c r="D267" s="25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9"/>
      <c r="Y267" s="1" t="str">
        <f t="shared" si="3"/>
        <v/>
      </c>
    </row>
    <row r="268" spans="1:25" x14ac:dyDescent="0.2">
      <c r="A268" s="6"/>
      <c r="B268" s="9" t="s">
        <v>60</v>
      </c>
      <c r="C268" s="6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9"/>
    </row>
    <row r="269" spans="1:25" x14ac:dyDescent="0.2">
      <c r="A269" s="6"/>
      <c r="B269" s="24"/>
      <c r="C269" s="6"/>
      <c r="D269" s="25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9"/>
    </row>
    <row r="270" spans="1:25" x14ac:dyDescent="0.2">
      <c r="A270" s="6">
        <v>156</v>
      </c>
      <c r="B270" s="24"/>
      <c r="C270" s="6"/>
      <c r="D270" s="25" t="s">
        <v>37</v>
      </c>
      <c r="E270" s="10">
        <v>11</v>
      </c>
      <c r="F270" s="13">
        <v>0</v>
      </c>
      <c r="G270" s="10">
        <v>1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0">
        <v>1</v>
      </c>
      <c r="P270" s="10">
        <v>5</v>
      </c>
      <c r="Q270" s="10">
        <v>1</v>
      </c>
      <c r="R270" s="10">
        <v>1</v>
      </c>
      <c r="S270" s="10">
        <v>1</v>
      </c>
      <c r="T270" s="13">
        <v>0</v>
      </c>
      <c r="U270" s="10">
        <v>1</v>
      </c>
      <c r="V270" s="13">
        <v>0</v>
      </c>
      <c r="W270" s="13">
        <v>0</v>
      </c>
      <c r="X270" s="8">
        <v>1853</v>
      </c>
      <c r="Y270" s="1">
        <f t="shared" si="3"/>
        <v>156</v>
      </c>
    </row>
    <row r="271" spans="1:25" x14ac:dyDescent="0.2">
      <c r="A271" s="6">
        <v>157</v>
      </c>
      <c r="B271" s="24"/>
      <c r="C271" s="6"/>
      <c r="D271" s="25" t="s">
        <v>38</v>
      </c>
      <c r="E271" s="10">
        <v>32</v>
      </c>
      <c r="F271" s="10">
        <v>1</v>
      </c>
      <c r="G271" s="13">
        <v>0</v>
      </c>
      <c r="H271" s="10">
        <v>1</v>
      </c>
      <c r="I271" s="13">
        <v>0</v>
      </c>
      <c r="J271" s="13">
        <v>0</v>
      </c>
      <c r="K271" s="10">
        <v>1</v>
      </c>
      <c r="L271" s="10">
        <v>3</v>
      </c>
      <c r="M271" s="10">
        <v>4</v>
      </c>
      <c r="N271" s="10">
        <v>2</v>
      </c>
      <c r="O271" s="10">
        <v>5</v>
      </c>
      <c r="P271" s="10">
        <v>6</v>
      </c>
      <c r="Q271" s="10">
        <v>3</v>
      </c>
      <c r="R271" s="10">
        <v>3</v>
      </c>
      <c r="S271" s="13">
        <v>0</v>
      </c>
      <c r="T271" s="10">
        <v>1</v>
      </c>
      <c r="U271" s="13">
        <v>0</v>
      </c>
      <c r="V271" s="10">
        <v>1</v>
      </c>
      <c r="W271" s="10">
        <v>1</v>
      </c>
      <c r="X271" s="8">
        <v>1246</v>
      </c>
      <c r="Y271" s="1">
        <f t="shared" si="3"/>
        <v>157</v>
      </c>
    </row>
    <row r="272" spans="1:25" x14ac:dyDescent="0.2">
      <c r="A272" s="6">
        <v>158</v>
      </c>
      <c r="B272" s="24"/>
      <c r="C272" s="6"/>
      <c r="D272" s="25" t="s">
        <v>39</v>
      </c>
      <c r="E272" s="10">
        <v>3</v>
      </c>
      <c r="F272" s="13">
        <v>0</v>
      </c>
      <c r="G272" s="13">
        <v>0</v>
      </c>
      <c r="H272" s="10">
        <v>1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0">
        <v>1</v>
      </c>
      <c r="R272" s="10">
        <v>1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8">
        <v>2166</v>
      </c>
      <c r="Y272" s="1">
        <f t="shared" si="3"/>
        <v>158</v>
      </c>
    </row>
    <row r="273" spans="1:25" x14ac:dyDescent="0.2">
      <c r="A273" s="6" t="str">
        <f>IF(D273="","",COUNTA($D$10:D273)-4)</f>
        <v/>
      </c>
      <c r="B273" s="24"/>
      <c r="C273" s="6"/>
      <c r="D273" s="25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8"/>
      <c r="Y273" s="1" t="str">
        <f t="shared" si="3"/>
        <v/>
      </c>
    </row>
    <row r="274" spans="1:25" x14ac:dyDescent="0.2">
      <c r="A274" s="6">
        <v>159</v>
      </c>
      <c r="B274" s="9" t="s">
        <v>52</v>
      </c>
      <c r="C274" s="6"/>
      <c r="E274" s="7">
        <v>1794</v>
      </c>
      <c r="F274" s="7">
        <v>33</v>
      </c>
      <c r="G274" s="7">
        <v>184</v>
      </c>
      <c r="H274" s="7">
        <v>124</v>
      </c>
      <c r="I274" s="7">
        <v>94</v>
      </c>
      <c r="J274" s="7">
        <v>158</v>
      </c>
      <c r="K274" s="7">
        <v>203</v>
      </c>
      <c r="L274" s="7">
        <v>225</v>
      </c>
      <c r="M274" s="7">
        <v>347</v>
      </c>
      <c r="N274" s="7">
        <v>152</v>
      </c>
      <c r="O274" s="7">
        <v>149</v>
      </c>
      <c r="P274" s="7">
        <v>57</v>
      </c>
      <c r="Q274" s="7">
        <v>23</v>
      </c>
      <c r="R274" s="7">
        <v>16</v>
      </c>
      <c r="S274" s="7">
        <v>14</v>
      </c>
      <c r="T274" s="7">
        <v>6</v>
      </c>
      <c r="U274" s="7">
        <v>2</v>
      </c>
      <c r="V274" s="7">
        <v>4</v>
      </c>
      <c r="W274" s="7">
        <v>3</v>
      </c>
      <c r="X274" s="8">
        <v>500</v>
      </c>
      <c r="Y274" s="1">
        <f t="shared" ref="Y274:Y339" si="4">A274</f>
        <v>159</v>
      </c>
    </row>
    <row r="275" spans="1:25" x14ac:dyDescent="0.2">
      <c r="A275" s="6" t="str">
        <f>IF(D275="","",COUNTA($D$10:D275)-4)</f>
        <v/>
      </c>
      <c r="B275" s="24"/>
      <c r="C275" s="6"/>
      <c r="D275" s="25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8"/>
      <c r="Y275" s="1" t="str">
        <f t="shared" si="4"/>
        <v/>
      </c>
    </row>
    <row r="276" spans="1:25" x14ac:dyDescent="0.2">
      <c r="A276" s="6">
        <v>160</v>
      </c>
      <c r="B276" s="24"/>
      <c r="C276" s="6"/>
      <c r="D276" s="25" t="s">
        <v>21</v>
      </c>
      <c r="E276" s="10">
        <v>47</v>
      </c>
      <c r="F276" s="10">
        <v>2</v>
      </c>
      <c r="G276" s="10">
        <v>9</v>
      </c>
      <c r="H276" s="10">
        <v>8</v>
      </c>
      <c r="I276" s="10">
        <v>6</v>
      </c>
      <c r="J276" s="10">
        <v>8</v>
      </c>
      <c r="K276" s="10">
        <v>6</v>
      </c>
      <c r="L276" s="10">
        <v>4</v>
      </c>
      <c r="M276" s="10">
        <v>2</v>
      </c>
      <c r="N276" s="10">
        <v>2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8">
        <v>150</v>
      </c>
      <c r="Y276" s="1">
        <f t="shared" si="4"/>
        <v>160</v>
      </c>
    </row>
    <row r="277" spans="1:25" x14ac:dyDescent="0.2">
      <c r="A277" s="6">
        <v>161</v>
      </c>
      <c r="B277" s="24"/>
      <c r="C277" s="6"/>
      <c r="D277" s="25" t="s">
        <v>23</v>
      </c>
      <c r="E277" s="10">
        <v>38</v>
      </c>
      <c r="F277" s="10">
        <v>1</v>
      </c>
      <c r="G277" s="10">
        <v>8</v>
      </c>
      <c r="H277" s="10">
        <v>3</v>
      </c>
      <c r="I277" s="10">
        <v>4</v>
      </c>
      <c r="J277" s="10">
        <v>4</v>
      </c>
      <c r="K277" s="10">
        <v>8</v>
      </c>
      <c r="L277" s="10">
        <v>6</v>
      </c>
      <c r="M277" s="10">
        <v>4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8">
        <v>242</v>
      </c>
      <c r="Y277" s="1">
        <f t="shared" si="4"/>
        <v>161</v>
      </c>
    </row>
    <row r="278" spans="1:25" x14ac:dyDescent="0.2">
      <c r="A278" s="6" t="str">
        <f>IF(D278="","",COUNTA($D$10:D278)-4)</f>
        <v/>
      </c>
      <c r="B278" s="24"/>
      <c r="C278" s="6"/>
      <c r="D278" s="25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8"/>
      <c r="Y278" s="1" t="str">
        <f t="shared" si="4"/>
        <v/>
      </c>
    </row>
    <row r="279" spans="1:25" x14ac:dyDescent="0.2">
      <c r="A279" s="6">
        <v>162</v>
      </c>
      <c r="B279" s="24"/>
      <c r="C279" s="6"/>
      <c r="D279" s="25" t="s">
        <v>24</v>
      </c>
      <c r="E279" s="10">
        <v>118</v>
      </c>
      <c r="F279" s="10">
        <v>5</v>
      </c>
      <c r="G279" s="10">
        <v>33</v>
      </c>
      <c r="H279" s="10">
        <v>13</v>
      </c>
      <c r="I279" s="10">
        <v>11</v>
      </c>
      <c r="J279" s="10">
        <v>14</v>
      </c>
      <c r="K279" s="10">
        <v>16</v>
      </c>
      <c r="L279" s="10">
        <v>11</v>
      </c>
      <c r="M279" s="10">
        <v>12</v>
      </c>
      <c r="N279" s="13">
        <v>0</v>
      </c>
      <c r="O279" s="10">
        <v>2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0</v>
      </c>
      <c r="W279" s="10">
        <v>1</v>
      </c>
      <c r="X279" s="8">
        <v>156</v>
      </c>
      <c r="Y279" s="1">
        <f t="shared" si="4"/>
        <v>162</v>
      </c>
    </row>
    <row r="280" spans="1:25" x14ac:dyDescent="0.2">
      <c r="A280" s="6">
        <v>163</v>
      </c>
      <c r="B280" s="24"/>
      <c r="C280" s="6"/>
      <c r="D280" s="25" t="s">
        <v>25</v>
      </c>
      <c r="E280" s="10">
        <v>272</v>
      </c>
      <c r="F280" s="10">
        <v>7</v>
      </c>
      <c r="G280" s="10">
        <v>49</v>
      </c>
      <c r="H280" s="10">
        <v>31</v>
      </c>
      <c r="I280" s="10">
        <v>24</v>
      </c>
      <c r="J280" s="10">
        <v>43</v>
      </c>
      <c r="K280" s="10">
        <v>27</v>
      </c>
      <c r="L280" s="10">
        <v>28</v>
      </c>
      <c r="M280" s="10">
        <v>45</v>
      </c>
      <c r="N280" s="10">
        <v>13</v>
      </c>
      <c r="O280" s="10">
        <v>5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8">
        <v>205</v>
      </c>
      <c r="Y280" s="1">
        <f t="shared" si="4"/>
        <v>163</v>
      </c>
    </row>
    <row r="281" spans="1:25" x14ac:dyDescent="0.2">
      <c r="A281" s="6" t="str">
        <f>IF(D281="","",COUNTA($D$10:D281)-4)</f>
        <v/>
      </c>
      <c r="B281" s="24"/>
      <c r="C281" s="6"/>
      <c r="D281" s="25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8"/>
      <c r="Y281" s="1" t="str">
        <f t="shared" si="4"/>
        <v/>
      </c>
    </row>
    <row r="282" spans="1:25" x14ac:dyDescent="0.2">
      <c r="A282" s="6">
        <v>164</v>
      </c>
      <c r="B282" s="24"/>
      <c r="C282" s="6"/>
      <c r="D282" s="25" t="s">
        <v>76</v>
      </c>
      <c r="E282" s="7">
        <v>390</v>
      </c>
      <c r="F282" s="7">
        <v>12</v>
      </c>
      <c r="G282" s="7">
        <v>82</v>
      </c>
      <c r="H282" s="7">
        <v>44</v>
      </c>
      <c r="I282" s="7">
        <v>35</v>
      </c>
      <c r="J282" s="7">
        <v>57</v>
      </c>
      <c r="K282" s="7">
        <v>43</v>
      </c>
      <c r="L282" s="7">
        <v>39</v>
      </c>
      <c r="M282" s="7">
        <v>57</v>
      </c>
      <c r="N282" s="7">
        <v>13</v>
      </c>
      <c r="O282" s="7">
        <v>7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7">
        <v>1</v>
      </c>
      <c r="X282" s="17" t="s">
        <v>56</v>
      </c>
      <c r="Y282" s="1">
        <f t="shared" si="4"/>
        <v>164</v>
      </c>
    </row>
    <row r="283" spans="1:25" x14ac:dyDescent="0.2">
      <c r="A283" s="6" t="str">
        <f>IF(D283="","",COUNTA($D$10:D283)-4)</f>
        <v/>
      </c>
      <c r="B283" s="24"/>
      <c r="C283" s="6"/>
      <c r="D283" s="25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9"/>
      <c r="Y283" s="1" t="str">
        <f t="shared" si="4"/>
        <v/>
      </c>
    </row>
    <row r="284" spans="1:25" x14ac:dyDescent="0.2">
      <c r="A284" s="6">
        <v>165</v>
      </c>
      <c r="B284" s="24"/>
      <c r="C284" s="6"/>
      <c r="D284" s="25" t="s">
        <v>26</v>
      </c>
      <c r="E284" s="10">
        <v>17</v>
      </c>
      <c r="F284" s="13">
        <v>0</v>
      </c>
      <c r="G284" s="10">
        <v>1</v>
      </c>
      <c r="H284" s="10">
        <v>1</v>
      </c>
      <c r="I284" s="13">
        <v>0</v>
      </c>
      <c r="J284" s="10">
        <v>2</v>
      </c>
      <c r="K284" s="10">
        <v>1</v>
      </c>
      <c r="L284" s="10">
        <v>4</v>
      </c>
      <c r="M284" s="10">
        <v>2</v>
      </c>
      <c r="N284" s="10">
        <v>3</v>
      </c>
      <c r="O284" s="10">
        <v>1</v>
      </c>
      <c r="P284" s="10">
        <v>1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10">
        <v>1</v>
      </c>
      <c r="X284" s="8">
        <v>544</v>
      </c>
      <c r="Y284" s="1">
        <f t="shared" si="4"/>
        <v>165</v>
      </c>
    </row>
    <row r="285" spans="1:25" x14ac:dyDescent="0.2">
      <c r="A285" s="6" t="str">
        <f>IF(D285="","",COUNTA($D$10:D285)-4)</f>
        <v/>
      </c>
      <c r="B285" s="24"/>
      <c r="C285" s="6"/>
      <c r="D285" s="25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8"/>
    </row>
    <row r="286" spans="1:25" x14ac:dyDescent="0.2">
      <c r="A286" s="6">
        <v>166</v>
      </c>
      <c r="B286" s="24"/>
      <c r="C286" s="6"/>
      <c r="D286" s="25" t="s">
        <v>27</v>
      </c>
      <c r="E286" s="10">
        <v>379</v>
      </c>
      <c r="F286" s="10">
        <v>14</v>
      </c>
      <c r="G286" s="10">
        <v>44</v>
      </c>
      <c r="H286" s="10">
        <v>29</v>
      </c>
      <c r="I286" s="10">
        <v>30</v>
      </c>
      <c r="J286" s="10">
        <v>40</v>
      </c>
      <c r="K286" s="10">
        <v>65</v>
      </c>
      <c r="L286" s="10">
        <v>44</v>
      </c>
      <c r="M286" s="10">
        <v>75</v>
      </c>
      <c r="N286" s="10">
        <v>18</v>
      </c>
      <c r="O286" s="10">
        <v>17</v>
      </c>
      <c r="P286" s="13">
        <v>0</v>
      </c>
      <c r="Q286" s="10">
        <v>1</v>
      </c>
      <c r="R286" s="10">
        <v>1</v>
      </c>
      <c r="S286" s="13">
        <v>0</v>
      </c>
      <c r="T286" s="10">
        <v>1</v>
      </c>
      <c r="U286" s="13">
        <v>0</v>
      </c>
      <c r="V286" s="13">
        <v>0</v>
      </c>
      <c r="W286" s="13">
        <v>0</v>
      </c>
      <c r="X286" s="8">
        <v>300</v>
      </c>
      <c r="Y286" s="1">
        <f t="shared" si="4"/>
        <v>166</v>
      </c>
    </row>
    <row r="287" spans="1:25" x14ac:dyDescent="0.2">
      <c r="A287" s="6">
        <v>167</v>
      </c>
      <c r="B287" s="24"/>
      <c r="C287" s="6"/>
      <c r="D287" s="25" t="s">
        <v>28</v>
      </c>
      <c r="E287" s="10">
        <v>503</v>
      </c>
      <c r="F287" s="10">
        <v>3</v>
      </c>
      <c r="G287" s="10">
        <v>32</v>
      </c>
      <c r="H287" s="10">
        <v>32</v>
      </c>
      <c r="I287" s="10">
        <v>15</v>
      </c>
      <c r="J287" s="10">
        <v>35</v>
      </c>
      <c r="K287" s="10">
        <v>61</v>
      </c>
      <c r="L287" s="10">
        <v>81</v>
      </c>
      <c r="M287" s="10">
        <v>129</v>
      </c>
      <c r="N287" s="10">
        <v>52</v>
      </c>
      <c r="O287" s="10">
        <v>41</v>
      </c>
      <c r="P287" s="10">
        <v>10</v>
      </c>
      <c r="Q287" s="10">
        <v>4</v>
      </c>
      <c r="R287" s="10">
        <v>2</v>
      </c>
      <c r="S287" s="10">
        <v>3</v>
      </c>
      <c r="T287" s="10">
        <v>1</v>
      </c>
      <c r="U287" s="10">
        <v>1</v>
      </c>
      <c r="V287" s="13">
        <v>0</v>
      </c>
      <c r="W287" s="10">
        <v>1</v>
      </c>
      <c r="X287" s="8">
        <v>550</v>
      </c>
      <c r="Y287" s="1">
        <f t="shared" si="4"/>
        <v>167</v>
      </c>
    </row>
    <row r="288" spans="1:25" x14ac:dyDescent="0.2">
      <c r="A288" s="6" t="str">
        <f>IF(D288="","",COUNTA($D$10:D288)-4)</f>
        <v/>
      </c>
      <c r="B288" s="24"/>
      <c r="C288" s="6"/>
      <c r="D288" s="25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8"/>
      <c r="Y288" s="1" t="str">
        <f t="shared" si="4"/>
        <v/>
      </c>
    </row>
    <row r="289" spans="1:25" x14ac:dyDescent="0.2">
      <c r="A289" s="6">
        <v>168</v>
      </c>
      <c r="B289" s="24"/>
      <c r="C289" s="6"/>
      <c r="D289" s="25" t="s">
        <v>76</v>
      </c>
      <c r="E289" s="7">
        <v>882</v>
      </c>
      <c r="F289" s="7">
        <v>17</v>
      </c>
      <c r="G289" s="7">
        <v>76</v>
      </c>
      <c r="H289" s="7">
        <v>61</v>
      </c>
      <c r="I289" s="7">
        <v>45</v>
      </c>
      <c r="J289" s="7">
        <v>75</v>
      </c>
      <c r="K289" s="7">
        <v>126</v>
      </c>
      <c r="L289" s="7">
        <v>125</v>
      </c>
      <c r="M289" s="7">
        <v>204</v>
      </c>
      <c r="N289" s="7">
        <v>70</v>
      </c>
      <c r="O289" s="7">
        <v>58</v>
      </c>
      <c r="P289" s="7">
        <v>10</v>
      </c>
      <c r="Q289" s="7">
        <v>5</v>
      </c>
      <c r="R289" s="7">
        <v>3</v>
      </c>
      <c r="S289" s="7">
        <v>3</v>
      </c>
      <c r="T289" s="7">
        <v>2</v>
      </c>
      <c r="U289" s="7">
        <v>1</v>
      </c>
      <c r="V289" s="14">
        <v>0</v>
      </c>
      <c r="W289" s="7">
        <v>1</v>
      </c>
      <c r="X289" s="17" t="s">
        <v>56</v>
      </c>
      <c r="Y289" s="1">
        <f t="shared" si="4"/>
        <v>168</v>
      </c>
    </row>
    <row r="290" spans="1:25" x14ac:dyDescent="0.2">
      <c r="A290" s="6" t="str">
        <f>IF(D290="","",COUNTA($D$10:D290)-4)</f>
        <v/>
      </c>
      <c r="B290" s="24"/>
      <c r="C290" s="6"/>
      <c r="D290" s="25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9"/>
      <c r="Y290" s="1" t="str">
        <f t="shared" si="4"/>
        <v/>
      </c>
    </row>
    <row r="291" spans="1:25" x14ac:dyDescent="0.2">
      <c r="A291" s="6">
        <v>169</v>
      </c>
      <c r="B291" s="24"/>
      <c r="C291" s="6"/>
      <c r="D291" s="25" t="s">
        <v>29</v>
      </c>
      <c r="E291" s="10">
        <v>6</v>
      </c>
      <c r="F291" s="13">
        <v>0</v>
      </c>
      <c r="G291" s="10">
        <v>1</v>
      </c>
      <c r="H291" s="13">
        <v>0</v>
      </c>
      <c r="I291" s="13">
        <v>0</v>
      </c>
      <c r="J291" s="13">
        <v>0</v>
      </c>
      <c r="K291" s="13">
        <v>0</v>
      </c>
      <c r="L291" s="10">
        <v>1</v>
      </c>
      <c r="M291" s="10">
        <v>2</v>
      </c>
      <c r="N291" s="10">
        <v>1</v>
      </c>
      <c r="O291" s="10">
        <v>1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13">
        <v>0</v>
      </c>
      <c r="W291" s="13">
        <v>0</v>
      </c>
      <c r="X291" s="8">
        <v>650</v>
      </c>
      <c r="Y291" s="1">
        <f t="shared" si="4"/>
        <v>169</v>
      </c>
    </row>
    <row r="292" spans="1:25" x14ac:dyDescent="0.2">
      <c r="A292" s="6" t="str">
        <f>IF(D292="","",COUNTA($D$10:D292)-4)</f>
        <v/>
      </c>
      <c r="B292" s="24"/>
      <c r="C292" s="6"/>
      <c r="D292" s="25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8"/>
      <c r="Y292" s="1" t="str">
        <f t="shared" si="4"/>
        <v/>
      </c>
    </row>
    <row r="293" spans="1:25" x14ac:dyDescent="0.2">
      <c r="A293" s="6">
        <v>170</v>
      </c>
      <c r="B293" s="24"/>
      <c r="C293" s="6"/>
      <c r="D293" s="25" t="s">
        <v>30</v>
      </c>
      <c r="E293" s="10">
        <v>122</v>
      </c>
      <c r="F293" s="13">
        <v>0</v>
      </c>
      <c r="G293" s="10">
        <v>4</v>
      </c>
      <c r="H293" s="10">
        <v>4</v>
      </c>
      <c r="I293" s="10">
        <v>1</v>
      </c>
      <c r="J293" s="10">
        <v>4</v>
      </c>
      <c r="K293" s="10">
        <v>10</v>
      </c>
      <c r="L293" s="10">
        <v>19</v>
      </c>
      <c r="M293" s="10">
        <v>31</v>
      </c>
      <c r="N293" s="10">
        <v>18</v>
      </c>
      <c r="O293" s="10">
        <v>15</v>
      </c>
      <c r="P293" s="10">
        <v>10</v>
      </c>
      <c r="Q293" s="10">
        <v>3</v>
      </c>
      <c r="R293" s="10">
        <v>2</v>
      </c>
      <c r="S293" s="10">
        <v>1</v>
      </c>
      <c r="T293" s="13">
        <v>0</v>
      </c>
      <c r="U293" s="13">
        <v>0</v>
      </c>
      <c r="V293" s="13">
        <v>0</v>
      </c>
      <c r="W293" s="13">
        <v>0</v>
      </c>
      <c r="X293" s="8">
        <v>673</v>
      </c>
      <c r="Y293" s="1">
        <f t="shared" si="4"/>
        <v>170</v>
      </c>
    </row>
    <row r="294" spans="1:25" x14ac:dyDescent="0.2">
      <c r="A294" s="6">
        <v>171</v>
      </c>
      <c r="B294" s="24"/>
      <c r="C294" s="6"/>
      <c r="D294" s="25" t="s">
        <v>31</v>
      </c>
      <c r="E294" s="10">
        <v>234</v>
      </c>
      <c r="F294" s="10">
        <v>1</v>
      </c>
      <c r="G294" s="10">
        <v>3</v>
      </c>
      <c r="H294" s="10">
        <v>3</v>
      </c>
      <c r="I294" s="10">
        <v>3</v>
      </c>
      <c r="J294" s="10">
        <v>8</v>
      </c>
      <c r="K294" s="10">
        <v>9</v>
      </c>
      <c r="L294" s="10">
        <v>22</v>
      </c>
      <c r="M294" s="10">
        <v>41</v>
      </c>
      <c r="N294" s="10">
        <v>37</v>
      </c>
      <c r="O294" s="10">
        <v>54</v>
      </c>
      <c r="P294" s="10">
        <v>24</v>
      </c>
      <c r="Q294" s="10">
        <v>11</v>
      </c>
      <c r="R294" s="10">
        <v>8</v>
      </c>
      <c r="S294" s="10">
        <v>7</v>
      </c>
      <c r="T294" s="10">
        <v>1</v>
      </c>
      <c r="U294" s="13">
        <v>0</v>
      </c>
      <c r="V294" s="10">
        <v>2</v>
      </c>
      <c r="W294" s="13">
        <v>0</v>
      </c>
      <c r="X294" s="8">
        <v>900</v>
      </c>
      <c r="Y294" s="1">
        <f t="shared" si="4"/>
        <v>171</v>
      </c>
    </row>
    <row r="295" spans="1:25" x14ac:dyDescent="0.2">
      <c r="A295" s="6" t="str">
        <f>IF(D295="","",COUNTA($D$10:D295)-4)</f>
        <v/>
      </c>
      <c r="B295" s="24"/>
      <c r="C295" s="6"/>
      <c r="D295" s="25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8"/>
      <c r="Y295" s="1" t="str">
        <f t="shared" si="4"/>
        <v/>
      </c>
    </row>
    <row r="296" spans="1:25" x14ac:dyDescent="0.2">
      <c r="A296" s="6">
        <v>172</v>
      </c>
      <c r="B296" s="24"/>
      <c r="C296" s="6"/>
      <c r="D296" s="25" t="s">
        <v>76</v>
      </c>
      <c r="E296" s="7">
        <v>356</v>
      </c>
      <c r="F296" s="7">
        <v>1</v>
      </c>
      <c r="G296" s="7">
        <v>7</v>
      </c>
      <c r="H296" s="7">
        <v>7</v>
      </c>
      <c r="I296" s="7">
        <v>4</v>
      </c>
      <c r="J296" s="7">
        <v>12</v>
      </c>
      <c r="K296" s="7">
        <v>19</v>
      </c>
      <c r="L296" s="7">
        <v>41</v>
      </c>
      <c r="M296" s="7">
        <v>72</v>
      </c>
      <c r="N296" s="7">
        <v>55</v>
      </c>
      <c r="O296" s="7">
        <v>69</v>
      </c>
      <c r="P296" s="7">
        <v>34</v>
      </c>
      <c r="Q296" s="7">
        <v>14</v>
      </c>
      <c r="R296" s="7">
        <v>10</v>
      </c>
      <c r="S296" s="7">
        <v>8</v>
      </c>
      <c r="T296" s="7">
        <v>1</v>
      </c>
      <c r="U296" s="14">
        <v>0</v>
      </c>
      <c r="V296" s="7">
        <v>2</v>
      </c>
      <c r="W296" s="14">
        <v>0</v>
      </c>
      <c r="X296" s="17" t="s">
        <v>56</v>
      </c>
      <c r="Y296" s="1">
        <f t="shared" si="4"/>
        <v>172</v>
      </c>
    </row>
    <row r="297" spans="1:25" x14ac:dyDescent="0.2">
      <c r="A297" s="6" t="str">
        <f>IF(D297="","",COUNTA($D$10:D297)-4)</f>
        <v/>
      </c>
      <c r="B297" s="24"/>
      <c r="C297" s="6"/>
      <c r="D297" s="25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9"/>
      <c r="Y297" s="1" t="str">
        <f t="shared" si="4"/>
        <v/>
      </c>
    </row>
    <row r="298" spans="1:25" x14ac:dyDescent="0.2">
      <c r="A298" s="6">
        <v>173</v>
      </c>
      <c r="B298" s="24"/>
      <c r="C298" s="6"/>
      <c r="D298" s="25" t="s">
        <v>37</v>
      </c>
      <c r="E298" s="10">
        <v>17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0">
        <v>3</v>
      </c>
      <c r="M298" s="10">
        <v>2</v>
      </c>
      <c r="N298" s="10">
        <v>1</v>
      </c>
      <c r="O298" s="10">
        <v>3</v>
      </c>
      <c r="P298" s="10">
        <v>4</v>
      </c>
      <c r="Q298" s="13">
        <v>0</v>
      </c>
      <c r="R298" s="10">
        <v>2</v>
      </c>
      <c r="S298" s="10">
        <v>1</v>
      </c>
      <c r="T298" s="10">
        <v>1</v>
      </c>
      <c r="U298" s="13">
        <v>0</v>
      </c>
      <c r="V298" s="13">
        <v>0</v>
      </c>
      <c r="W298" s="13">
        <v>0</v>
      </c>
      <c r="X298" s="8">
        <v>1364</v>
      </c>
      <c r="Y298" s="1">
        <f t="shared" si="4"/>
        <v>173</v>
      </c>
    </row>
    <row r="299" spans="1:25" x14ac:dyDescent="0.2">
      <c r="A299" s="6">
        <v>174</v>
      </c>
      <c r="B299" s="24"/>
      <c r="C299" s="6"/>
      <c r="D299" s="25" t="s">
        <v>38</v>
      </c>
      <c r="E299" s="10">
        <v>36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0">
        <v>1</v>
      </c>
      <c r="M299" s="10">
        <v>2</v>
      </c>
      <c r="N299" s="10">
        <v>7</v>
      </c>
      <c r="O299" s="10">
        <v>9</v>
      </c>
      <c r="P299" s="10">
        <v>7</v>
      </c>
      <c r="Q299" s="10">
        <v>4</v>
      </c>
      <c r="R299" s="10">
        <v>1</v>
      </c>
      <c r="S299" s="10">
        <v>2</v>
      </c>
      <c r="T299" s="10">
        <v>2</v>
      </c>
      <c r="U299" s="10">
        <v>1</v>
      </c>
      <c r="V299" s="13">
        <v>0</v>
      </c>
      <c r="W299" s="13">
        <v>0</v>
      </c>
      <c r="X299" s="8">
        <v>1468.5</v>
      </c>
      <c r="Y299" s="1">
        <f t="shared" si="4"/>
        <v>174</v>
      </c>
    </row>
    <row r="300" spans="1:25" x14ac:dyDescent="0.2">
      <c r="A300" s="6">
        <v>175</v>
      </c>
      <c r="B300" s="24"/>
      <c r="C300" s="6"/>
      <c r="D300" s="25" t="s">
        <v>39</v>
      </c>
      <c r="E300" s="10">
        <v>5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0">
        <v>1</v>
      </c>
      <c r="M300" s="13">
        <v>0</v>
      </c>
      <c r="N300" s="13">
        <v>0</v>
      </c>
      <c r="O300" s="10">
        <v>1</v>
      </c>
      <c r="P300" s="10">
        <v>1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10">
        <v>2</v>
      </c>
      <c r="W300" s="13">
        <v>0</v>
      </c>
      <c r="X300" s="8">
        <v>1858</v>
      </c>
      <c r="Y300" s="1">
        <f t="shared" si="4"/>
        <v>175</v>
      </c>
    </row>
    <row r="301" spans="1:25" x14ac:dyDescent="0.2">
      <c r="A301" s="6" t="str">
        <f>IF(D301="","",COUNTA($D$10:D301)-4)</f>
        <v/>
      </c>
      <c r="B301" s="24"/>
      <c r="C301" s="6"/>
      <c r="D301" s="25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8"/>
      <c r="Y301" s="1" t="str">
        <f t="shared" si="4"/>
        <v/>
      </c>
    </row>
    <row r="302" spans="1:25" x14ac:dyDescent="0.2">
      <c r="A302" s="6">
        <v>176</v>
      </c>
      <c r="B302" s="24"/>
      <c r="C302" s="25" t="s">
        <v>32</v>
      </c>
      <c r="E302" s="7">
        <v>1219</v>
      </c>
      <c r="F302" s="7">
        <v>24</v>
      </c>
      <c r="G302" s="7">
        <v>120</v>
      </c>
      <c r="H302" s="7">
        <v>91</v>
      </c>
      <c r="I302" s="7">
        <v>69</v>
      </c>
      <c r="J302" s="7">
        <v>115</v>
      </c>
      <c r="K302" s="7">
        <v>135</v>
      </c>
      <c r="L302" s="7">
        <v>158</v>
      </c>
      <c r="M302" s="7">
        <v>246</v>
      </c>
      <c r="N302" s="7">
        <v>102</v>
      </c>
      <c r="O302" s="7">
        <v>91</v>
      </c>
      <c r="P302" s="7">
        <v>24</v>
      </c>
      <c r="Q302" s="7">
        <v>16</v>
      </c>
      <c r="R302" s="7">
        <v>10</v>
      </c>
      <c r="S302" s="7">
        <v>7</v>
      </c>
      <c r="T302" s="7">
        <v>4</v>
      </c>
      <c r="U302" s="7">
        <v>1</v>
      </c>
      <c r="V302" s="7">
        <v>4</v>
      </c>
      <c r="W302" s="7">
        <v>2</v>
      </c>
      <c r="X302" s="8">
        <v>450</v>
      </c>
      <c r="Y302" s="1">
        <f t="shared" si="4"/>
        <v>176</v>
      </c>
    </row>
    <row r="303" spans="1:25" x14ac:dyDescent="0.2">
      <c r="A303" s="6"/>
      <c r="B303" s="24"/>
      <c r="C303" s="6"/>
      <c r="D303" s="25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8"/>
      <c r="Y303" s="1">
        <f t="shared" si="4"/>
        <v>0</v>
      </c>
    </row>
    <row r="304" spans="1:25" x14ac:dyDescent="0.2">
      <c r="A304" s="6">
        <v>177</v>
      </c>
      <c r="B304" s="24"/>
      <c r="C304" s="6"/>
      <c r="D304" s="25" t="s">
        <v>21</v>
      </c>
      <c r="E304" s="10">
        <v>43</v>
      </c>
      <c r="F304" s="10">
        <v>2</v>
      </c>
      <c r="G304" s="10">
        <v>7</v>
      </c>
      <c r="H304" s="10">
        <v>7</v>
      </c>
      <c r="I304" s="10">
        <v>5</v>
      </c>
      <c r="J304" s="10">
        <v>8</v>
      </c>
      <c r="K304" s="10">
        <v>6</v>
      </c>
      <c r="L304" s="10">
        <v>4</v>
      </c>
      <c r="M304" s="10">
        <v>2</v>
      </c>
      <c r="N304" s="10">
        <v>2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13">
        <v>0</v>
      </c>
      <c r="X304" s="8">
        <v>175</v>
      </c>
      <c r="Y304" s="1">
        <f t="shared" si="4"/>
        <v>177</v>
      </c>
    </row>
    <row r="305" spans="1:25" x14ac:dyDescent="0.2">
      <c r="A305" s="6">
        <v>178</v>
      </c>
      <c r="B305" s="24"/>
      <c r="C305" s="6"/>
      <c r="D305" s="25" t="s">
        <v>23</v>
      </c>
      <c r="E305" s="10">
        <v>33</v>
      </c>
      <c r="F305" s="10">
        <v>1</v>
      </c>
      <c r="G305" s="10">
        <v>6</v>
      </c>
      <c r="H305" s="10">
        <v>3</v>
      </c>
      <c r="I305" s="10">
        <v>3</v>
      </c>
      <c r="J305" s="10">
        <v>4</v>
      </c>
      <c r="K305" s="10">
        <v>7</v>
      </c>
      <c r="L305" s="10">
        <v>6</v>
      </c>
      <c r="M305" s="10">
        <v>3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13">
        <v>0</v>
      </c>
      <c r="W305" s="13">
        <v>0</v>
      </c>
      <c r="X305" s="8">
        <v>244</v>
      </c>
      <c r="Y305" s="1">
        <f t="shared" si="4"/>
        <v>178</v>
      </c>
    </row>
    <row r="306" spans="1:25" x14ac:dyDescent="0.2">
      <c r="A306" s="6" t="str">
        <f>IF(D306="","",COUNTA($D$10:D306)-4)</f>
        <v/>
      </c>
      <c r="B306" s="24"/>
      <c r="C306" s="6"/>
      <c r="D306" s="25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8"/>
      <c r="Y306" s="1" t="str">
        <f t="shared" si="4"/>
        <v/>
      </c>
    </row>
    <row r="307" spans="1:25" x14ac:dyDescent="0.2">
      <c r="A307" s="6">
        <v>179</v>
      </c>
      <c r="B307" s="24"/>
      <c r="C307" s="6"/>
      <c r="D307" s="25" t="s">
        <v>24</v>
      </c>
      <c r="E307" s="10">
        <v>89</v>
      </c>
      <c r="F307" s="10">
        <v>5</v>
      </c>
      <c r="G307" s="10">
        <v>19</v>
      </c>
      <c r="H307" s="10">
        <v>10</v>
      </c>
      <c r="I307" s="10">
        <v>8</v>
      </c>
      <c r="J307" s="10">
        <v>12</v>
      </c>
      <c r="K307" s="10">
        <v>13</v>
      </c>
      <c r="L307" s="10">
        <v>10</v>
      </c>
      <c r="M307" s="10">
        <v>9</v>
      </c>
      <c r="N307" s="13">
        <v>0</v>
      </c>
      <c r="O307" s="10">
        <v>2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13">
        <v>0</v>
      </c>
      <c r="W307" s="10">
        <v>1</v>
      </c>
      <c r="X307" s="8">
        <v>182</v>
      </c>
      <c r="Y307" s="1">
        <f t="shared" si="4"/>
        <v>179</v>
      </c>
    </row>
    <row r="308" spans="1:25" x14ac:dyDescent="0.2">
      <c r="A308" s="6">
        <v>180</v>
      </c>
      <c r="B308" s="24"/>
      <c r="C308" s="6"/>
      <c r="D308" s="25" t="s">
        <v>25</v>
      </c>
      <c r="E308" s="10">
        <v>210</v>
      </c>
      <c r="F308" s="10">
        <v>3</v>
      </c>
      <c r="G308" s="10">
        <v>36</v>
      </c>
      <c r="H308" s="10">
        <v>24</v>
      </c>
      <c r="I308" s="10">
        <v>20</v>
      </c>
      <c r="J308" s="10">
        <v>32</v>
      </c>
      <c r="K308" s="10">
        <v>19</v>
      </c>
      <c r="L308" s="10">
        <v>22</v>
      </c>
      <c r="M308" s="10">
        <v>39</v>
      </c>
      <c r="N308" s="10">
        <v>11</v>
      </c>
      <c r="O308" s="10">
        <v>4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13">
        <v>0</v>
      </c>
      <c r="W308" s="13">
        <v>0</v>
      </c>
      <c r="X308" s="8">
        <v>220</v>
      </c>
      <c r="Y308" s="1">
        <f t="shared" si="4"/>
        <v>180</v>
      </c>
    </row>
    <row r="309" spans="1:25" x14ac:dyDescent="0.2">
      <c r="A309" s="6" t="str">
        <f>IF(D309="","",COUNTA($D$10:D309)-4)</f>
        <v/>
      </c>
      <c r="B309" s="24"/>
      <c r="C309" s="6"/>
      <c r="D309" s="25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8"/>
      <c r="Y309" s="1" t="str">
        <f t="shared" si="4"/>
        <v/>
      </c>
    </row>
    <row r="310" spans="1:25" x14ac:dyDescent="0.2">
      <c r="A310" s="6">
        <v>181</v>
      </c>
      <c r="B310" s="24"/>
      <c r="C310" s="6"/>
      <c r="D310" s="25" t="s">
        <v>76</v>
      </c>
      <c r="E310" s="7">
        <v>299</v>
      </c>
      <c r="F310" s="7">
        <v>8</v>
      </c>
      <c r="G310" s="7">
        <v>55</v>
      </c>
      <c r="H310" s="7">
        <v>34</v>
      </c>
      <c r="I310" s="7">
        <v>28</v>
      </c>
      <c r="J310" s="7">
        <v>44</v>
      </c>
      <c r="K310" s="7">
        <v>32</v>
      </c>
      <c r="L310" s="7">
        <v>32</v>
      </c>
      <c r="M310" s="7">
        <v>48</v>
      </c>
      <c r="N310" s="7">
        <v>11</v>
      </c>
      <c r="O310" s="7">
        <v>6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7">
        <v>1</v>
      </c>
      <c r="X310" s="17" t="s">
        <v>56</v>
      </c>
      <c r="Y310" s="1">
        <f t="shared" si="4"/>
        <v>181</v>
      </c>
    </row>
    <row r="311" spans="1:25" x14ac:dyDescent="0.2">
      <c r="A311" s="6" t="str">
        <f>IF(D311="","",COUNTA($D$10:D311)-4)</f>
        <v/>
      </c>
      <c r="B311" s="24"/>
      <c r="C311" s="6"/>
      <c r="D311" s="25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9"/>
      <c r="Y311" s="1" t="str">
        <f t="shared" si="4"/>
        <v/>
      </c>
    </row>
    <row r="312" spans="1:25" x14ac:dyDescent="0.2">
      <c r="A312" s="6">
        <v>182</v>
      </c>
      <c r="B312" s="24"/>
      <c r="C312" s="6"/>
      <c r="D312" s="25" t="s">
        <v>26</v>
      </c>
      <c r="E312" s="10">
        <v>12</v>
      </c>
      <c r="F312" s="13">
        <v>0</v>
      </c>
      <c r="G312" s="10">
        <v>1</v>
      </c>
      <c r="H312" s="10">
        <v>1</v>
      </c>
      <c r="I312" s="13">
        <v>0</v>
      </c>
      <c r="J312" s="10">
        <v>1</v>
      </c>
      <c r="K312" s="10">
        <v>1</v>
      </c>
      <c r="L312" s="10">
        <v>3</v>
      </c>
      <c r="M312" s="10">
        <v>1</v>
      </c>
      <c r="N312" s="10">
        <v>2</v>
      </c>
      <c r="O312" s="10">
        <v>1</v>
      </c>
      <c r="P312" s="10">
        <v>1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13">
        <v>0</v>
      </c>
      <c r="X312" s="8">
        <v>523</v>
      </c>
      <c r="Y312" s="1">
        <f t="shared" si="4"/>
        <v>182</v>
      </c>
    </row>
    <row r="313" spans="1:25" x14ac:dyDescent="0.2">
      <c r="A313" s="6" t="str">
        <f>IF(D313="","",COUNTA($D$10:D313)-4)</f>
        <v/>
      </c>
      <c r="B313" s="24"/>
      <c r="C313" s="6"/>
      <c r="D313" s="25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8"/>
      <c r="Y313" s="1" t="str">
        <f t="shared" si="4"/>
        <v/>
      </c>
    </row>
    <row r="314" spans="1:25" x14ac:dyDescent="0.2">
      <c r="A314" s="6">
        <v>183</v>
      </c>
      <c r="B314" s="24"/>
      <c r="C314" s="6"/>
      <c r="D314" s="25" t="s">
        <v>27</v>
      </c>
      <c r="E314" s="10">
        <v>276</v>
      </c>
      <c r="F314" s="10">
        <v>11</v>
      </c>
      <c r="G314" s="10">
        <v>29</v>
      </c>
      <c r="H314" s="10">
        <v>20</v>
      </c>
      <c r="I314" s="10">
        <v>21</v>
      </c>
      <c r="J314" s="10">
        <v>30</v>
      </c>
      <c r="K314" s="10">
        <v>42</v>
      </c>
      <c r="L314" s="10">
        <v>29</v>
      </c>
      <c r="M314" s="10">
        <v>63</v>
      </c>
      <c r="N314" s="10">
        <v>15</v>
      </c>
      <c r="O314" s="10">
        <v>13</v>
      </c>
      <c r="P314" s="13">
        <v>0</v>
      </c>
      <c r="Q314" s="10">
        <v>1</v>
      </c>
      <c r="R314" s="10">
        <v>1</v>
      </c>
      <c r="S314" s="13">
        <v>0</v>
      </c>
      <c r="T314" s="10">
        <v>1</v>
      </c>
      <c r="U314" s="13">
        <v>0</v>
      </c>
      <c r="V314" s="13">
        <v>0</v>
      </c>
      <c r="W314" s="13">
        <v>0</v>
      </c>
      <c r="X314" s="8">
        <v>300</v>
      </c>
      <c r="Y314" s="1">
        <f t="shared" si="4"/>
        <v>183</v>
      </c>
    </row>
    <row r="315" spans="1:25" x14ac:dyDescent="0.2">
      <c r="A315" s="6">
        <v>184</v>
      </c>
      <c r="B315" s="24"/>
      <c r="C315" s="6"/>
      <c r="D315" s="25" t="s">
        <v>28</v>
      </c>
      <c r="E315" s="10">
        <v>362</v>
      </c>
      <c r="F315" s="10">
        <v>2</v>
      </c>
      <c r="G315" s="10">
        <v>19</v>
      </c>
      <c r="H315" s="10">
        <v>24</v>
      </c>
      <c r="I315" s="10">
        <v>11</v>
      </c>
      <c r="J315" s="10">
        <v>21</v>
      </c>
      <c r="K315" s="10">
        <v>41</v>
      </c>
      <c r="L315" s="10">
        <v>60</v>
      </c>
      <c r="M315" s="10">
        <v>92</v>
      </c>
      <c r="N315" s="10">
        <v>41</v>
      </c>
      <c r="O315" s="10">
        <v>32</v>
      </c>
      <c r="P315" s="10">
        <v>8</v>
      </c>
      <c r="Q315" s="10">
        <v>4</v>
      </c>
      <c r="R315" s="10">
        <v>2</v>
      </c>
      <c r="S315" s="10">
        <v>2</v>
      </c>
      <c r="T315" s="10">
        <v>1</v>
      </c>
      <c r="U315" s="10">
        <v>1</v>
      </c>
      <c r="V315" s="13">
        <v>0</v>
      </c>
      <c r="W315" s="10">
        <v>1</v>
      </c>
      <c r="X315" s="8">
        <v>600</v>
      </c>
      <c r="Y315" s="1">
        <f t="shared" si="4"/>
        <v>184</v>
      </c>
    </row>
    <row r="316" spans="1:25" x14ac:dyDescent="0.2">
      <c r="A316" s="6" t="str">
        <f>IF(D316="","",COUNTA($D$10:D316)-4)</f>
        <v/>
      </c>
      <c r="B316" s="24"/>
      <c r="C316" s="6"/>
      <c r="D316" s="25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8"/>
      <c r="Y316" s="1" t="str">
        <f t="shared" si="4"/>
        <v/>
      </c>
    </row>
    <row r="317" spans="1:25" x14ac:dyDescent="0.2">
      <c r="A317" s="6">
        <v>185</v>
      </c>
      <c r="B317" s="24"/>
      <c r="C317" s="6"/>
      <c r="D317" s="25" t="s">
        <v>76</v>
      </c>
      <c r="E317" s="7">
        <v>638</v>
      </c>
      <c r="F317" s="7">
        <v>13</v>
      </c>
      <c r="G317" s="7">
        <v>48</v>
      </c>
      <c r="H317" s="7">
        <v>44</v>
      </c>
      <c r="I317" s="7">
        <v>32</v>
      </c>
      <c r="J317" s="7">
        <v>51</v>
      </c>
      <c r="K317" s="7">
        <v>83</v>
      </c>
      <c r="L317" s="7">
        <v>89</v>
      </c>
      <c r="M317" s="7">
        <v>155</v>
      </c>
      <c r="N317" s="7">
        <v>56</v>
      </c>
      <c r="O317" s="7">
        <v>45</v>
      </c>
      <c r="P317" s="7">
        <v>8</v>
      </c>
      <c r="Q317" s="7">
        <v>5</v>
      </c>
      <c r="R317" s="7">
        <v>3</v>
      </c>
      <c r="S317" s="7">
        <v>2</v>
      </c>
      <c r="T317" s="7">
        <v>2</v>
      </c>
      <c r="U317" s="7">
        <v>1</v>
      </c>
      <c r="V317" s="14">
        <v>0</v>
      </c>
      <c r="W317" s="7">
        <v>1</v>
      </c>
      <c r="X317" s="17" t="s">
        <v>56</v>
      </c>
      <c r="Y317" s="1">
        <f t="shared" si="4"/>
        <v>185</v>
      </c>
    </row>
    <row r="318" spans="1:25" x14ac:dyDescent="0.2">
      <c r="A318" s="6" t="str">
        <f>IF(D318="","",COUNTA($D$10:D318)-4)</f>
        <v/>
      </c>
      <c r="B318" s="24"/>
      <c r="C318" s="6"/>
      <c r="D318" s="25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9"/>
      <c r="Y318" s="1" t="str">
        <f t="shared" si="4"/>
        <v/>
      </c>
    </row>
    <row r="319" spans="1:25" x14ac:dyDescent="0.2">
      <c r="A319" s="6">
        <v>186</v>
      </c>
      <c r="B319" s="24"/>
      <c r="C319" s="6"/>
      <c r="D319" s="25" t="s">
        <v>29</v>
      </c>
      <c r="E319" s="10">
        <v>4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0">
        <v>2</v>
      </c>
      <c r="N319" s="10">
        <v>1</v>
      </c>
      <c r="O319" s="10">
        <v>1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13">
        <v>0</v>
      </c>
      <c r="W319" s="13">
        <v>0</v>
      </c>
      <c r="X319" s="8">
        <v>758.5</v>
      </c>
      <c r="Y319" s="1">
        <f t="shared" si="4"/>
        <v>186</v>
      </c>
    </row>
    <row r="320" spans="1:25" x14ac:dyDescent="0.2">
      <c r="A320" s="6"/>
      <c r="B320" s="24"/>
      <c r="C320" s="6"/>
      <c r="D320" s="25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8"/>
      <c r="Y320" s="1">
        <f t="shared" si="4"/>
        <v>0</v>
      </c>
    </row>
    <row r="321" spans="1:25" x14ac:dyDescent="0.2">
      <c r="A321" s="6">
        <v>187</v>
      </c>
      <c r="B321" s="24"/>
      <c r="C321" s="6"/>
      <c r="D321" s="25" t="s">
        <v>30</v>
      </c>
      <c r="E321" s="10">
        <v>60</v>
      </c>
      <c r="F321" s="13">
        <v>0</v>
      </c>
      <c r="G321" s="10">
        <v>2</v>
      </c>
      <c r="H321" s="10">
        <v>1</v>
      </c>
      <c r="I321" s="13">
        <v>0</v>
      </c>
      <c r="J321" s="10">
        <v>4</v>
      </c>
      <c r="K321" s="10">
        <v>3</v>
      </c>
      <c r="L321" s="10">
        <v>7</v>
      </c>
      <c r="M321" s="10">
        <v>16</v>
      </c>
      <c r="N321" s="10">
        <v>6</v>
      </c>
      <c r="O321" s="10">
        <v>12</v>
      </c>
      <c r="P321" s="10">
        <v>4</v>
      </c>
      <c r="Q321" s="10">
        <v>2</v>
      </c>
      <c r="R321" s="10">
        <v>2</v>
      </c>
      <c r="S321" s="10">
        <v>1</v>
      </c>
      <c r="T321" s="13">
        <v>0</v>
      </c>
      <c r="U321" s="13">
        <v>0</v>
      </c>
      <c r="V321" s="13">
        <v>0</v>
      </c>
      <c r="W321" s="13">
        <v>0</v>
      </c>
      <c r="X321" s="8">
        <v>723</v>
      </c>
      <c r="Y321" s="1">
        <f t="shared" si="4"/>
        <v>187</v>
      </c>
    </row>
    <row r="322" spans="1:25" x14ac:dyDescent="0.2">
      <c r="A322" s="6">
        <v>188</v>
      </c>
      <c r="B322" s="24"/>
      <c r="C322" s="6"/>
      <c r="D322" s="25" t="s">
        <v>31</v>
      </c>
      <c r="E322" s="10">
        <v>111</v>
      </c>
      <c r="F322" s="13">
        <v>0</v>
      </c>
      <c r="G322" s="10">
        <v>1</v>
      </c>
      <c r="H322" s="10">
        <v>1</v>
      </c>
      <c r="I322" s="10">
        <v>1</v>
      </c>
      <c r="J322" s="10">
        <v>3</v>
      </c>
      <c r="K322" s="10">
        <v>3</v>
      </c>
      <c r="L322" s="10">
        <v>15</v>
      </c>
      <c r="M322" s="10">
        <v>19</v>
      </c>
      <c r="N322" s="10">
        <v>23</v>
      </c>
      <c r="O322" s="10">
        <v>19</v>
      </c>
      <c r="P322" s="10">
        <v>5</v>
      </c>
      <c r="Q322" s="10">
        <v>9</v>
      </c>
      <c r="R322" s="10">
        <v>5</v>
      </c>
      <c r="S322" s="10">
        <v>4</v>
      </c>
      <c r="T322" s="10">
        <v>1</v>
      </c>
      <c r="U322" s="13">
        <v>0</v>
      </c>
      <c r="V322" s="10">
        <v>2</v>
      </c>
      <c r="W322" s="13">
        <v>0</v>
      </c>
      <c r="X322" s="8">
        <v>867</v>
      </c>
      <c r="Y322" s="1">
        <f t="shared" si="4"/>
        <v>188</v>
      </c>
    </row>
    <row r="323" spans="1:25" x14ac:dyDescent="0.2">
      <c r="A323" s="6" t="str">
        <f>IF(D323="","",COUNTA($D$10:D323)-4)</f>
        <v/>
      </c>
      <c r="B323" s="24"/>
      <c r="C323" s="6"/>
      <c r="D323" s="25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8"/>
      <c r="Y323" s="1" t="str">
        <f t="shared" si="4"/>
        <v/>
      </c>
    </row>
    <row r="324" spans="1:25" x14ac:dyDescent="0.2">
      <c r="A324" s="6">
        <v>189</v>
      </c>
      <c r="B324" s="24"/>
      <c r="C324" s="6"/>
      <c r="D324" s="25" t="s">
        <v>76</v>
      </c>
      <c r="E324" s="7">
        <v>171</v>
      </c>
      <c r="F324" s="14">
        <v>0</v>
      </c>
      <c r="G324" s="7">
        <v>3</v>
      </c>
      <c r="H324" s="7">
        <v>2</v>
      </c>
      <c r="I324" s="7">
        <v>1</v>
      </c>
      <c r="J324" s="7">
        <v>7</v>
      </c>
      <c r="K324" s="7">
        <v>6</v>
      </c>
      <c r="L324" s="7">
        <v>22</v>
      </c>
      <c r="M324" s="7">
        <v>35</v>
      </c>
      <c r="N324" s="7">
        <v>29</v>
      </c>
      <c r="O324" s="7">
        <v>31</v>
      </c>
      <c r="P324" s="7">
        <v>9</v>
      </c>
      <c r="Q324" s="7">
        <v>11</v>
      </c>
      <c r="R324" s="7">
        <v>7</v>
      </c>
      <c r="S324" s="7">
        <v>5</v>
      </c>
      <c r="T324" s="7">
        <v>1</v>
      </c>
      <c r="U324" s="14">
        <v>0</v>
      </c>
      <c r="V324" s="7">
        <v>2</v>
      </c>
      <c r="W324" s="14">
        <v>0</v>
      </c>
      <c r="X324" s="17" t="s">
        <v>56</v>
      </c>
      <c r="Y324" s="1">
        <f t="shared" si="4"/>
        <v>189</v>
      </c>
    </row>
    <row r="325" spans="1:25" x14ac:dyDescent="0.2">
      <c r="A325" s="6" t="str">
        <f>IF(D325="","",COUNTA($D$10:D325)-4)</f>
        <v/>
      </c>
      <c r="B325" s="24"/>
      <c r="C325" s="6"/>
      <c r="D325" s="25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9"/>
      <c r="Y325" s="1" t="str">
        <f t="shared" si="4"/>
        <v/>
      </c>
    </row>
    <row r="326" spans="1:25" x14ac:dyDescent="0.2">
      <c r="A326" s="6">
        <v>190</v>
      </c>
      <c r="B326" s="24"/>
      <c r="C326" s="6"/>
      <c r="D326" s="25" t="s">
        <v>37</v>
      </c>
      <c r="E326" s="10">
        <v>6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0">
        <v>1</v>
      </c>
      <c r="M326" s="13">
        <v>0</v>
      </c>
      <c r="N326" s="13">
        <v>0</v>
      </c>
      <c r="O326" s="10">
        <v>2</v>
      </c>
      <c r="P326" s="10">
        <v>3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3">
        <v>0</v>
      </c>
      <c r="W326" s="13">
        <v>0</v>
      </c>
      <c r="X326" s="8">
        <v>1255</v>
      </c>
      <c r="Y326" s="1">
        <f t="shared" si="4"/>
        <v>190</v>
      </c>
    </row>
    <row r="327" spans="1:25" x14ac:dyDescent="0.2">
      <c r="A327" s="6">
        <v>191</v>
      </c>
      <c r="B327" s="24"/>
      <c r="C327" s="6"/>
      <c r="D327" s="25" t="s">
        <v>38</v>
      </c>
      <c r="E327" s="10">
        <v>8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0">
        <v>1</v>
      </c>
      <c r="O327" s="10">
        <v>4</v>
      </c>
      <c r="P327" s="10">
        <v>2</v>
      </c>
      <c r="Q327" s="13">
        <v>0</v>
      </c>
      <c r="R327" s="13">
        <v>0</v>
      </c>
      <c r="S327" s="13">
        <v>0</v>
      </c>
      <c r="T327" s="10">
        <v>1</v>
      </c>
      <c r="U327" s="13">
        <v>0</v>
      </c>
      <c r="V327" s="13">
        <v>0</v>
      </c>
      <c r="W327" s="13">
        <v>0</v>
      </c>
      <c r="X327" s="8">
        <v>1341.5</v>
      </c>
      <c r="Y327" s="1">
        <f t="shared" si="4"/>
        <v>191</v>
      </c>
    </row>
    <row r="328" spans="1:25" x14ac:dyDescent="0.2">
      <c r="A328" s="6">
        <v>192</v>
      </c>
      <c r="B328" s="24"/>
      <c r="C328" s="6"/>
      <c r="D328" s="25" t="s">
        <v>39</v>
      </c>
      <c r="E328" s="10">
        <v>5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0">
        <v>1</v>
      </c>
      <c r="M328" s="13">
        <v>0</v>
      </c>
      <c r="N328" s="13">
        <v>0</v>
      </c>
      <c r="O328" s="10">
        <v>1</v>
      </c>
      <c r="P328" s="10">
        <v>1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0">
        <v>2</v>
      </c>
      <c r="W328" s="13">
        <v>0</v>
      </c>
      <c r="X328" s="8">
        <v>1858</v>
      </c>
      <c r="Y328" s="1">
        <f t="shared" si="4"/>
        <v>192</v>
      </c>
    </row>
    <row r="329" spans="1:25" x14ac:dyDescent="0.2">
      <c r="A329" s="6" t="str">
        <f>IF(D329="","",COUNTA($D$10:D329)-4)</f>
        <v/>
      </c>
      <c r="B329" s="24"/>
      <c r="C329" s="6"/>
      <c r="D329" s="25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8"/>
      <c r="Y329" s="1" t="str">
        <f t="shared" si="4"/>
        <v/>
      </c>
    </row>
    <row r="330" spans="1:25" x14ac:dyDescent="0.2">
      <c r="A330" s="6">
        <v>193</v>
      </c>
      <c r="B330" s="24"/>
      <c r="C330" s="25" t="s">
        <v>33</v>
      </c>
      <c r="E330" s="7">
        <v>575</v>
      </c>
      <c r="F330" s="7">
        <v>9</v>
      </c>
      <c r="G330" s="7">
        <v>64</v>
      </c>
      <c r="H330" s="7">
        <v>33</v>
      </c>
      <c r="I330" s="7">
        <v>25</v>
      </c>
      <c r="J330" s="7">
        <v>43</v>
      </c>
      <c r="K330" s="7">
        <v>68</v>
      </c>
      <c r="L330" s="7">
        <v>67</v>
      </c>
      <c r="M330" s="7">
        <v>101</v>
      </c>
      <c r="N330" s="7">
        <v>50</v>
      </c>
      <c r="O330" s="7">
        <v>58</v>
      </c>
      <c r="P330" s="7">
        <v>33</v>
      </c>
      <c r="Q330" s="7">
        <v>7</v>
      </c>
      <c r="R330" s="7">
        <v>6</v>
      </c>
      <c r="S330" s="7">
        <v>7</v>
      </c>
      <c r="T330" s="7">
        <v>2</v>
      </c>
      <c r="U330" s="7">
        <v>1</v>
      </c>
      <c r="V330" s="14">
        <v>0</v>
      </c>
      <c r="W330" s="7">
        <v>1</v>
      </c>
      <c r="X330" s="8">
        <v>538</v>
      </c>
      <c r="Y330" s="1">
        <f t="shared" si="4"/>
        <v>193</v>
      </c>
    </row>
    <row r="331" spans="1:25" x14ac:dyDescent="0.2">
      <c r="A331" s="6" t="str">
        <f>IF(D331="","",COUNTA($D$10:D331)-4)</f>
        <v/>
      </c>
      <c r="B331" s="24"/>
      <c r="C331" s="6"/>
      <c r="D331" s="25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8"/>
      <c r="Y331" s="1" t="str">
        <f t="shared" si="4"/>
        <v/>
      </c>
    </row>
    <row r="332" spans="1:25" x14ac:dyDescent="0.2">
      <c r="A332" s="6">
        <v>194</v>
      </c>
      <c r="B332" s="24"/>
      <c r="C332" s="6"/>
      <c r="D332" s="25" t="s">
        <v>21</v>
      </c>
      <c r="E332" s="10">
        <v>4</v>
      </c>
      <c r="F332" s="13">
        <v>0</v>
      </c>
      <c r="G332" s="10">
        <v>2</v>
      </c>
      <c r="H332" s="10">
        <v>1</v>
      </c>
      <c r="I332" s="10">
        <v>1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8">
        <v>85</v>
      </c>
      <c r="Y332" s="1">
        <f t="shared" si="4"/>
        <v>194</v>
      </c>
    </row>
    <row r="333" spans="1:25" x14ac:dyDescent="0.2">
      <c r="A333" s="6">
        <v>195</v>
      </c>
      <c r="B333" s="24"/>
      <c r="C333" s="6"/>
      <c r="D333" s="25" t="s">
        <v>23</v>
      </c>
      <c r="E333" s="10">
        <v>5</v>
      </c>
      <c r="F333" s="13">
        <v>0</v>
      </c>
      <c r="G333" s="10">
        <v>2</v>
      </c>
      <c r="H333" s="13">
        <v>0</v>
      </c>
      <c r="I333" s="10">
        <v>1</v>
      </c>
      <c r="J333" s="13">
        <v>0</v>
      </c>
      <c r="K333" s="10">
        <v>1</v>
      </c>
      <c r="L333" s="13">
        <v>0</v>
      </c>
      <c r="M333" s="10">
        <v>1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13">
        <v>0</v>
      </c>
      <c r="W333" s="13">
        <v>0</v>
      </c>
      <c r="X333" s="8">
        <v>150</v>
      </c>
      <c r="Y333" s="1">
        <f t="shared" si="4"/>
        <v>195</v>
      </c>
    </row>
    <row r="334" spans="1:25" x14ac:dyDescent="0.2">
      <c r="A334" s="6" t="str">
        <f>IF(D334="","",COUNTA($D$10:D334)-4)</f>
        <v/>
      </c>
      <c r="B334" s="24"/>
      <c r="C334" s="6"/>
      <c r="D334" s="25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8"/>
      <c r="Y334" s="1" t="str">
        <f t="shared" si="4"/>
        <v/>
      </c>
    </row>
    <row r="335" spans="1:25" x14ac:dyDescent="0.2">
      <c r="A335" s="6"/>
      <c r="B335" s="9" t="s">
        <v>61</v>
      </c>
      <c r="C335" s="6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8"/>
    </row>
    <row r="336" spans="1:25" x14ac:dyDescent="0.2">
      <c r="A336" s="6"/>
      <c r="B336" s="24"/>
      <c r="C336" s="6"/>
      <c r="D336" s="25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8"/>
    </row>
    <row r="337" spans="1:25" x14ac:dyDescent="0.2">
      <c r="A337" s="6">
        <v>196</v>
      </c>
      <c r="B337" s="24"/>
      <c r="C337" s="6"/>
      <c r="D337" s="25" t="s">
        <v>24</v>
      </c>
      <c r="E337" s="10">
        <v>29</v>
      </c>
      <c r="F337" s="13">
        <v>0</v>
      </c>
      <c r="G337" s="10">
        <v>14</v>
      </c>
      <c r="H337" s="10">
        <v>3</v>
      </c>
      <c r="I337" s="10">
        <v>3</v>
      </c>
      <c r="J337" s="10">
        <v>2</v>
      </c>
      <c r="K337" s="10">
        <v>3</v>
      </c>
      <c r="L337" s="10">
        <v>1</v>
      </c>
      <c r="M337" s="10">
        <v>3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8">
        <v>100</v>
      </c>
      <c r="Y337" s="1">
        <f t="shared" si="4"/>
        <v>196</v>
      </c>
    </row>
    <row r="338" spans="1:25" x14ac:dyDescent="0.2">
      <c r="A338" s="6">
        <v>197</v>
      </c>
      <c r="B338" s="24"/>
      <c r="C338" s="6"/>
      <c r="D338" s="25" t="s">
        <v>25</v>
      </c>
      <c r="E338" s="10">
        <v>62</v>
      </c>
      <c r="F338" s="10">
        <v>4</v>
      </c>
      <c r="G338" s="10">
        <v>13</v>
      </c>
      <c r="H338" s="10">
        <v>7</v>
      </c>
      <c r="I338" s="10">
        <v>4</v>
      </c>
      <c r="J338" s="10">
        <v>11</v>
      </c>
      <c r="K338" s="10">
        <v>8</v>
      </c>
      <c r="L338" s="10">
        <v>6</v>
      </c>
      <c r="M338" s="10">
        <v>6</v>
      </c>
      <c r="N338" s="10">
        <v>2</v>
      </c>
      <c r="O338" s="10">
        <v>1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13">
        <v>0</v>
      </c>
      <c r="X338" s="8">
        <v>200</v>
      </c>
      <c r="Y338" s="1">
        <f t="shared" si="4"/>
        <v>197</v>
      </c>
    </row>
    <row r="339" spans="1:25" x14ac:dyDescent="0.2">
      <c r="A339" s="6" t="str">
        <f>IF(D339="","",COUNTA($D$10:D339)-5)</f>
        <v/>
      </c>
      <c r="B339" s="24"/>
      <c r="C339" s="6"/>
      <c r="D339" s="25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8"/>
      <c r="Y339" s="1" t="str">
        <f t="shared" si="4"/>
        <v/>
      </c>
    </row>
    <row r="340" spans="1:25" x14ac:dyDescent="0.2">
      <c r="A340" s="6">
        <f>IF(D340="","",COUNTA($D$10:D340)+11)</f>
        <v>198</v>
      </c>
      <c r="B340" s="24"/>
      <c r="C340" s="6"/>
      <c r="D340" s="25" t="s">
        <v>76</v>
      </c>
      <c r="E340" s="7">
        <v>91</v>
      </c>
      <c r="F340" s="7">
        <v>4</v>
      </c>
      <c r="G340" s="7">
        <v>27</v>
      </c>
      <c r="H340" s="7">
        <v>10</v>
      </c>
      <c r="I340" s="7">
        <v>7</v>
      </c>
      <c r="J340" s="7">
        <v>13</v>
      </c>
      <c r="K340" s="7">
        <v>11</v>
      </c>
      <c r="L340" s="7">
        <v>7</v>
      </c>
      <c r="M340" s="7">
        <v>9</v>
      </c>
      <c r="N340" s="7">
        <v>2</v>
      </c>
      <c r="O340" s="7">
        <v>1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4">
        <v>0</v>
      </c>
      <c r="X340" s="17" t="s">
        <v>56</v>
      </c>
      <c r="Y340" s="1">
        <f t="shared" ref="Y340:Y405" si="5">A340</f>
        <v>198</v>
      </c>
    </row>
    <row r="341" spans="1:25" x14ac:dyDescent="0.2">
      <c r="A341" s="6" t="str">
        <f>IF(D341="","",COUNTA($D$10:D341)+11)</f>
        <v/>
      </c>
      <c r="B341" s="24"/>
      <c r="C341" s="6"/>
      <c r="D341" s="25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9"/>
      <c r="Y341" s="1" t="str">
        <f t="shared" si="5"/>
        <v/>
      </c>
    </row>
    <row r="342" spans="1:25" x14ac:dyDescent="0.2">
      <c r="A342" s="6">
        <f>IF(D342="","",COUNTA($D$10:D342)+11)</f>
        <v>199</v>
      </c>
      <c r="B342" s="24"/>
      <c r="C342" s="6"/>
      <c r="D342" s="25" t="s">
        <v>26</v>
      </c>
      <c r="E342" s="10">
        <v>5</v>
      </c>
      <c r="F342" s="13">
        <v>0</v>
      </c>
      <c r="G342" s="13">
        <v>0</v>
      </c>
      <c r="H342" s="13">
        <v>0</v>
      </c>
      <c r="I342" s="13">
        <v>0</v>
      </c>
      <c r="J342" s="10">
        <v>1</v>
      </c>
      <c r="K342" s="13">
        <v>0</v>
      </c>
      <c r="L342" s="10">
        <v>1</v>
      </c>
      <c r="M342" s="10">
        <v>1</v>
      </c>
      <c r="N342" s="10">
        <v>1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13">
        <v>0</v>
      </c>
      <c r="W342" s="10">
        <v>1</v>
      </c>
      <c r="X342" s="8">
        <v>592</v>
      </c>
      <c r="Y342" s="1">
        <f t="shared" si="5"/>
        <v>199</v>
      </c>
    </row>
    <row r="343" spans="1:25" x14ac:dyDescent="0.2">
      <c r="A343" s="6" t="str">
        <f>IF(D343="","",COUNTA($D$10:D343)+11)</f>
        <v/>
      </c>
      <c r="B343" s="24"/>
      <c r="C343" s="6"/>
      <c r="D343" s="25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8"/>
      <c r="Y343" s="1" t="str">
        <f t="shared" si="5"/>
        <v/>
      </c>
    </row>
    <row r="344" spans="1:25" x14ac:dyDescent="0.2">
      <c r="A344" s="6">
        <f>IF(D344="","",COUNTA($D$10:D344)+11)</f>
        <v>200</v>
      </c>
      <c r="B344" s="24"/>
      <c r="C344" s="6"/>
      <c r="D344" s="25" t="s">
        <v>27</v>
      </c>
      <c r="E344" s="10">
        <v>103</v>
      </c>
      <c r="F344" s="10">
        <v>3</v>
      </c>
      <c r="G344" s="10">
        <v>15</v>
      </c>
      <c r="H344" s="10">
        <v>9</v>
      </c>
      <c r="I344" s="10">
        <v>9</v>
      </c>
      <c r="J344" s="10">
        <v>10</v>
      </c>
      <c r="K344" s="10">
        <v>23</v>
      </c>
      <c r="L344" s="10">
        <v>15</v>
      </c>
      <c r="M344" s="10">
        <v>12</v>
      </c>
      <c r="N344" s="10">
        <v>3</v>
      </c>
      <c r="O344" s="10">
        <v>4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13">
        <v>0</v>
      </c>
      <c r="W344" s="13">
        <v>0</v>
      </c>
      <c r="X344" s="8">
        <v>280</v>
      </c>
      <c r="Y344" s="1">
        <f t="shared" si="5"/>
        <v>200</v>
      </c>
    </row>
    <row r="345" spans="1:25" x14ac:dyDescent="0.2">
      <c r="A345" s="6">
        <f>IF(D345="","",COUNTA($D$10:D345)+11)</f>
        <v>201</v>
      </c>
      <c r="B345" s="24"/>
      <c r="C345" s="6"/>
      <c r="D345" s="25" t="s">
        <v>28</v>
      </c>
      <c r="E345" s="10">
        <v>141</v>
      </c>
      <c r="F345" s="10">
        <v>1</v>
      </c>
      <c r="G345" s="10">
        <v>13</v>
      </c>
      <c r="H345" s="10">
        <v>8</v>
      </c>
      <c r="I345" s="10">
        <v>4</v>
      </c>
      <c r="J345" s="10">
        <v>14</v>
      </c>
      <c r="K345" s="10">
        <v>20</v>
      </c>
      <c r="L345" s="10">
        <v>21</v>
      </c>
      <c r="M345" s="10">
        <v>37</v>
      </c>
      <c r="N345" s="10">
        <v>11</v>
      </c>
      <c r="O345" s="10">
        <v>9</v>
      </c>
      <c r="P345" s="10">
        <v>2</v>
      </c>
      <c r="Q345" s="13">
        <v>0</v>
      </c>
      <c r="R345" s="13">
        <v>0</v>
      </c>
      <c r="S345" s="10">
        <v>1</v>
      </c>
      <c r="T345" s="13">
        <v>0</v>
      </c>
      <c r="U345" s="13">
        <v>0</v>
      </c>
      <c r="V345" s="13">
        <v>0</v>
      </c>
      <c r="W345" s="13">
        <v>0</v>
      </c>
      <c r="X345" s="8">
        <v>500</v>
      </c>
      <c r="Y345" s="1">
        <f t="shared" si="5"/>
        <v>201</v>
      </c>
    </row>
    <row r="346" spans="1:25" x14ac:dyDescent="0.2">
      <c r="A346" s="6" t="str">
        <f>IF(D346="","",COUNTA($D$10:D346)+11)</f>
        <v/>
      </c>
      <c r="B346" s="24"/>
      <c r="C346" s="6"/>
      <c r="D346" s="25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8"/>
      <c r="Y346" s="1" t="str">
        <f t="shared" si="5"/>
        <v/>
      </c>
    </row>
    <row r="347" spans="1:25" x14ac:dyDescent="0.2">
      <c r="A347" s="6">
        <f>IF(D347="","",COUNTA($D$10:D347)+11)</f>
        <v>202</v>
      </c>
      <c r="B347" s="24"/>
      <c r="C347" s="6"/>
      <c r="D347" s="25" t="s">
        <v>76</v>
      </c>
      <c r="E347" s="7">
        <v>244</v>
      </c>
      <c r="F347" s="7">
        <v>4</v>
      </c>
      <c r="G347" s="7">
        <v>28</v>
      </c>
      <c r="H347" s="7">
        <v>17</v>
      </c>
      <c r="I347" s="7">
        <v>13</v>
      </c>
      <c r="J347" s="7">
        <v>24</v>
      </c>
      <c r="K347" s="7">
        <v>43</v>
      </c>
      <c r="L347" s="7">
        <v>36</v>
      </c>
      <c r="M347" s="7">
        <v>49</v>
      </c>
      <c r="N347" s="7">
        <v>14</v>
      </c>
      <c r="O347" s="7">
        <v>13</v>
      </c>
      <c r="P347" s="7">
        <v>2</v>
      </c>
      <c r="Q347" s="14">
        <v>0</v>
      </c>
      <c r="R347" s="14">
        <v>0</v>
      </c>
      <c r="S347" s="7">
        <v>1</v>
      </c>
      <c r="T347" s="14">
        <v>0</v>
      </c>
      <c r="U347" s="14">
        <v>0</v>
      </c>
      <c r="V347" s="14">
        <v>0</v>
      </c>
      <c r="W347" s="14">
        <v>0</v>
      </c>
      <c r="X347" s="17" t="s">
        <v>56</v>
      </c>
      <c r="Y347" s="1">
        <f t="shared" si="5"/>
        <v>202</v>
      </c>
    </row>
    <row r="348" spans="1:25" x14ac:dyDescent="0.2">
      <c r="A348" s="6" t="str">
        <f>IF(D348="","",COUNTA($D$10:D348)+11)</f>
        <v/>
      </c>
      <c r="B348" s="24"/>
      <c r="C348" s="6"/>
      <c r="D348" s="25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9"/>
      <c r="Y348" s="1" t="str">
        <f t="shared" si="5"/>
        <v/>
      </c>
    </row>
    <row r="349" spans="1:25" x14ac:dyDescent="0.2">
      <c r="A349" s="6">
        <f>IF(D349="","",COUNTA($D$10:D349)+11)</f>
        <v>203</v>
      </c>
      <c r="B349" s="24"/>
      <c r="C349" s="6"/>
      <c r="D349" s="25" t="s">
        <v>29</v>
      </c>
      <c r="E349" s="10">
        <v>2</v>
      </c>
      <c r="F349" s="13">
        <v>0</v>
      </c>
      <c r="G349" s="10">
        <v>1</v>
      </c>
      <c r="H349" s="13">
        <v>0</v>
      </c>
      <c r="I349" s="13">
        <v>0</v>
      </c>
      <c r="J349" s="13">
        <v>0</v>
      </c>
      <c r="K349" s="13">
        <v>0</v>
      </c>
      <c r="L349" s="10">
        <v>1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13">
        <v>0</v>
      </c>
      <c r="W349" s="13">
        <v>0</v>
      </c>
      <c r="X349" s="8">
        <v>262.5</v>
      </c>
      <c r="Y349" s="1">
        <f t="shared" si="5"/>
        <v>203</v>
      </c>
    </row>
    <row r="350" spans="1:25" x14ac:dyDescent="0.2">
      <c r="A350" s="6" t="str">
        <f>IF(D350="","",COUNTA($D$10:D350)+11)</f>
        <v/>
      </c>
      <c r="B350" s="24"/>
      <c r="C350" s="6"/>
      <c r="D350" s="25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8"/>
      <c r="Y350" s="1" t="str">
        <f t="shared" si="5"/>
        <v/>
      </c>
    </row>
    <row r="351" spans="1:25" x14ac:dyDescent="0.2">
      <c r="A351" s="6">
        <f>IF(D351="","",COUNTA($D$10:D351)+11)</f>
        <v>204</v>
      </c>
      <c r="B351" s="24"/>
      <c r="C351" s="6"/>
      <c r="D351" s="25" t="s">
        <v>30</v>
      </c>
      <c r="E351" s="10">
        <v>62</v>
      </c>
      <c r="F351" s="13">
        <v>0</v>
      </c>
      <c r="G351" s="10">
        <v>2</v>
      </c>
      <c r="H351" s="10">
        <v>3</v>
      </c>
      <c r="I351" s="10">
        <v>1</v>
      </c>
      <c r="J351" s="13">
        <v>0</v>
      </c>
      <c r="K351" s="10">
        <v>7</v>
      </c>
      <c r="L351" s="10">
        <v>12</v>
      </c>
      <c r="M351" s="10">
        <v>15</v>
      </c>
      <c r="N351" s="10">
        <v>12</v>
      </c>
      <c r="O351" s="10">
        <v>3</v>
      </c>
      <c r="P351" s="10">
        <v>6</v>
      </c>
      <c r="Q351" s="10">
        <v>1</v>
      </c>
      <c r="R351" s="13">
        <v>0</v>
      </c>
      <c r="S351" s="13">
        <v>0</v>
      </c>
      <c r="T351" s="13">
        <v>0</v>
      </c>
      <c r="U351" s="13">
        <v>0</v>
      </c>
      <c r="V351" s="13">
        <v>0</v>
      </c>
      <c r="W351" s="13">
        <v>0</v>
      </c>
      <c r="X351" s="8">
        <v>646</v>
      </c>
      <c r="Y351" s="1">
        <f t="shared" si="5"/>
        <v>204</v>
      </c>
    </row>
    <row r="352" spans="1:25" x14ac:dyDescent="0.2">
      <c r="A352" s="6">
        <f>IF(D352="","",COUNTA($D$10:D352)+11)</f>
        <v>205</v>
      </c>
      <c r="B352" s="24"/>
      <c r="C352" s="6"/>
      <c r="D352" s="25" t="s">
        <v>31</v>
      </c>
      <c r="E352" s="10">
        <v>123</v>
      </c>
      <c r="F352" s="10">
        <v>1</v>
      </c>
      <c r="G352" s="10">
        <v>2</v>
      </c>
      <c r="H352" s="10">
        <v>2</v>
      </c>
      <c r="I352" s="10">
        <v>2</v>
      </c>
      <c r="J352" s="10">
        <v>5</v>
      </c>
      <c r="K352" s="10">
        <v>6</v>
      </c>
      <c r="L352" s="10">
        <v>7</v>
      </c>
      <c r="M352" s="10">
        <v>22</v>
      </c>
      <c r="N352" s="10">
        <v>14</v>
      </c>
      <c r="O352" s="10">
        <v>35</v>
      </c>
      <c r="P352" s="10">
        <v>19</v>
      </c>
      <c r="Q352" s="10">
        <v>2</v>
      </c>
      <c r="R352" s="10">
        <v>3</v>
      </c>
      <c r="S352" s="10">
        <v>3</v>
      </c>
      <c r="T352" s="13">
        <v>0</v>
      </c>
      <c r="U352" s="13">
        <v>0</v>
      </c>
      <c r="V352" s="13">
        <v>0</v>
      </c>
      <c r="W352" s="13">
        <v>0</v>
      </c>
      <c r="X352" s="8">
        <v>1000</v>
      </c>
      <c r="Y352" s="1">
        <f t="shared" si="5"/>
        <v>205</v>
      </c>
    </row>
    <row r="353" spans="1:25" x14ac:dyDescent="0.2">
      <c r="A353" s="6" t="str">
        <f>IF(D353="","",COUNTA($D$10:D353)+11)</f>
        <v/>
      </c>
      <c r="B353" s="24"/>
      <c r="C353" s="6"/>
      <c r="D353" s="25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8"/>
      <c r="Y353" s="1" t="str">
        <f t="shared" si="5"/>
        <v/>
      </c>
    </row>
    <row r="354" spans="1:25" x14ac:dyDescent="0.2">
      <c r="A354" s="6">
        <f>IF(D354="","",COUNTA($D$10:D354)+11)</f>
        <v>206</v>
      </c>
      <c r="B354" s="24"/>
      <c r="C354" s="6"/>
      <c r="D354" s="25" t="s">
        <v>76</v>
      </c>
      <c r="E354" s="7">
        <v>185</v>
      </c>
      <c r="F354" s="7">
        <v>1</v>
      </c>
      <c r="G354" s="7">
        <v>4</v>
      </c>
      <c r="H354" s="7">
        <v>5</v>
      </c>
      <c r="I354" s="7">
        <v>3</v>
      </c>
      <c r="J354" s="7">
        <v>5</v>
      </c>
      <c r="K354" s="7">
        <v>13</v>
      </c>
      <c r="L354" s="7">
        <v>19</v>
      </c>
      <c r="M354" s="7">
        <v>37</v>
      </c>
      <c r="N354" s="7">
        <v>26</v>
      </c>
      <c r="O354" s="7">
        <v>38</v>
      </c>
      <c r="P354" s="7">
        <v>25</v>
      </c>
      <c r="Q354" s="7">
        <v>3</v>
      </c>
      <c r="R354" s="7">
        <v>3</v>
      </c>
      <c r="S354" s="7">
        <v>3</v>
      </c>
      <c r="T354" s="14">
        <v>0</v>
      </c>
      <c r="U354" s="14">
        <v>0</v>
      </c>
      <c r="V354" s="14">
        <v>0</v>
      </c>
      <c r="W354" s="14">
        <v>0</v>
      </c>
      <c r="X354" s="17" t="s">
        <v>56</v>
      </c>
      <c r="Y354" s="1">
        <f t="shared" si="5"/>
        <v>206</v>
      </c>
    </row>
    <row r="355" spans="1:25" x14ac:dyDescent="0.2">
      <c r="A355" s="6" t="str">
        <f>IF(D355="","",COUNTA($D$10:D355)+11)</f>
        <v/>
      </c>
      <c r="B355" s="24"/>
      <c r="C355" s="6"/>
      <c r="D355" s="25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9"/>
      <c r="Y355" s="1" t="str">
        <f t="shared" si="5"/>
        <v/>
      </c>
    </row>
    <row r="356" spans="1:25" x14ac:dyDescent="0.2">
      <c r="A356" s="6">
        <f>IF(D356="","",COUNTA($D$10:D356)+11)</f>
        <v>207</v>
      </c>
      <c r="B356" s="24"/>
      <c r="C356" s="6"/>
      <c r="D356" s="25" t="s">
        <v>37</v>
      </c>
      <c r="E356" s="10">
        <v>11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0">
        <v>2</v>
      </c>
      <c r="M356" s="10">
        <v>2</v>
      </c>
      <c r="N356" s="10">
        <v>1</v>
      </c>
      <c r="O356" s="10">
        <v>1</v>
      </c>
      <c r="P356" s="10">
        <v>1</v>
      </c>
      <c r="Q356" s="13">
        <v>0</v>
      </c>
      <c r="R356" s="10">
        <v>2</v>
      </c>
      <c r="S356" s="10">
        <v>1</v>
      </c>
      <c r="T356" s="10">
        <v>1</v>
      </c>
      <c r="U356" s="13">
        <v>0</v>
      </c>
      <c r="V356" s="13">
        <v>0</v>
      </c>
      <c r="W356" s="13">
        <v>0</v>
      </c>
      <c r="X356" s="8">
        <v>1364</v>
      </c>
      <c r="Y356" s="1">
        <f t="shared" si="5"/>
        <v>207</v>
      </c>
    </row>
    <row r="357" spans="1:25" x14ac:dyDescent="0.2">
      <c r="A357" s="6">
        <f>IF(D357="","",COUNTA($D$10:D357)+11)</f>
        <v>208</v>
      </c>
      <c r="B357" s="24"/>
      <c r="C357" s="6"/>
      <c r="D357" s="25" t="s">
        <v>38</v>
      </c>
      <c r="E357" s="10">
        <v>28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0">
        <v>1</v>
      </c>
      <c r="M357" s="10">
        <v>2</v>
      </c>
      <c r="N357" s="10">
        <v>6</v>
      </c>
      <c r="O357" s="10">
        <v>5</v>
      </c>
      <c r="P357" s="10">
        <v>5</v>
      </c>
      <c r="Q357" s="10">
        <v>4</v>
      </c>
      <c r="R357" s="10">
        <v>1</v>
      </c>
      <c r="S357" s="10">
        <v>2</v>
      </c>
      <c r="T357" s="10">
        <v>1</v>
      </c>
      <c r="U357" s="10">
        <v>1</v>
      </c>
      <c r="V357" s="13">
        <v>0</v>
      </c>
      <c r="W357" s="13">
        <v>0</v>
      </c>
      <c r="X357" s="8">
        <v>1490.5</v>
      </c>
      <c r="Y357" s="1">
        <f t="shared" si="5"/>
        <v>208</v>
      </c>
    </row>
    <row r="358" spans="1:25" x14ac:dyDescent="0.2">
      <c r="A358" s="6" t="str">
        <f>IF(D358="","",COUNTA($D$10:D358)-5)</f>
        <v/>
      </c>
      <c r="B358" s="24"/>
      <c r="C358" s="6"/>
      <c r="D358" s="25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8"/>
      <c r="Y358" s="1" t="str">
        <f t="shared" si="5"/>
        <v/>
      </c>
    </row>
    <row r="359" spans="1:25" x14ac:dyDescent="0.2">
      <c r="A359" s="6">
        <v>209</v>
      </c>
      <c r="B359" s="9" t="s">
        <v>53</v>
      </c>
      <c r="C359" s="6"/>
      <c r="E359" s="7">
        <v>3702</v>
      </c>
      <c r="F359" s="7">
        <v>57</v>
      </c>
      <c r="G359" s="7">
        <v>398</v>
      </c>
      <c r="H359" s="7">
        <v>271</v>
      </c>
      <c r="I359" s="7">
        <v>228</v>
      </c>
      <c r="J359" s="7">
        <v>354</v>
      </c>
      <c r="K359" s="7">
        <v>496</v>
      </c>
      <c r="L359" s="7">
        <v>505</v>
      </c>
      <c r="M359" s="7">
        <v>515</v>
      </c>
      <c r="N359" s="7">
        <v>227</v>
      </c>
      <c r="O359" s="7">
        <v>233</v>
      </c>
      <c r="P359" s="7">
        <v>151</v>
      </c>
      <c r="Q359" s="7">
        <v>73</v>
      </c>
      <c r="R359" s="7">
        <v>29</v>
      </c>
      <c r="S359" s="7">
        <v>23</v>
      </c>
      <c r="T359" s="7">
        <v>8</v>
      </c>
      <c r="U359" s="7">
        <v>16</v>
      </c>
      <c r="V359" s="7">
        <v>15</v>
      </c>
      <c r="W359" s="7">
        <v>103</v>
      </c>
      <c r="X359" s="8">
        <v>392</v>
      </c>
      <c r="Y359" s="1">
        <f t="shared" si="5"/>
        <v>209</v>
      </c>
    </row>
    <row r="360" spans="1:25" x14ac:dyDescent="0.2">
      <c r="A360" s="6" t="str">
        <f>IF(D360="","",COUNTA($D$10:D360)-5)</f>
        <v/>
      </c>
      <c r="B360" s="24"/>
      <c r="C360" s="6"/>
      <c r="D360" s="25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8"/>
      <c r="Y360" s="1" t="str">
        <f t="shared" si="5"/>
        <v/>
      </c>
    </row>
    <row r="361" spans="1:25" x14ac:dyDescent="0.2">
      <c r="A361" s="6">
        <f>IF(D361="","",COUNTA($D$10:D361)+12)</f>
        <v>210</v>
      </c>
      <c r="B361" s="24"/>
      <c r="C361" s="6"/>
      <c r="D361" s="25" t="s">
        <v>21</v>
      </c>
      <c r="E361" s="10">
        <v>178</v>
      </c>
      <c r="F361" s="10">
        <v>3</v>
      </c>
      <c r="G361" s="10">
        <v>35</v>
      </c>
      <c r="H361" s="10">
        <v>32</v>
      </c>
      <c r="I361" s="10">
        <v>11</v>
      </c>
      <c r="J361" s="10">
        <v>34</v>
      </c>
      <c r="K361" s="10">
        <v>29</v>
      </c>
      <c r="L361" s="10">
        <v>18</v>
      </c>
      <c r="M361" s="10">
        <v>10</v>
      </c>
      <c r="N361" s="10">
        <v>1</v>
      </c>
      <c r="O361" s="10">
        <v>2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13">
        <v>0</v>
      </c>
      <c r="W361" s="10">
        <v>3</v>
      </c>
      <c r="X361" s="8">
        <v>180</v>
      </c>
      <c r="Y361" s="1">
        <f t="shared" si="5"/>
        <v>210</v>
      </c>
    </row>
    <row r="362" spans="1:25" x14ac:dyDescent="0.2">
      <c r="A362" s="6">
        <f>IF(D362="","",COUNTA($D$10:D362)+12)</f>
        <v>211</v>
      </c>
      <c r="B362" s="24"/>
      <c r="C362" s="6"/>
      <c r="D362" s="25" t="s">
        <v>22</v>
      </c>
      <c r="E362" s="10">
        <v>6</v>
      </c>
      <c r="F362" s="13">
        <v>0</v>
      </c>
      <c r="G362" s="10">
        <v>2</v>
      </c>
      <c r="H362" s="13">
        <v>0</v>
      </c>
      <c r="I362" s="10">
        <v>1</v>
      </c>
      <c r="J362" s="10">
        <v>1</v>
      </c>
      <c r="K362" s="10">
        <v>2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13">
        <v>0</v>
      </c>
      <c r="X362" s="8">
        <v>175</v>
      </c>
      <c r="Y362" s="1">
        <f t="shared" si="5"/>
        <v>211</v>
      </c>
    </row>
    <row r="363" spans="1:25" x14ac:dyDescent="0.2">
      <c r="A363" s="6">
        <f>IF(D363="","",COUNTA($D$10:D363)+12)</f>
        <v>212</v>
      </c>
      <c r="B363" s="24"/>
      <c r="C363" s="6"/>
      <c r="D363" s="25" t="s">
        <v>23</v>
      </c>
      <c r="E363" s="10">
        <v>47</v>
      </c>
      <c r="F363" s="13">
        <v>0</v>
      </c>
      <c r="G363" s="10">
        <v>7</v>
      </c>
      <c r="H363" s="10">
        <v>11</v>
      </c>
      <c r="I363" s="10">
        <v>8</v>
      </c>
      <c r="J363" s="10">
        <v>5</v>
      </c>
      <c r="K363" s="10">
        <v>6</v>
      </c>
      <c r="L363" s="10">
        <v>1</v>
      </c>
      <c r="M363" s="10">
        <v>7</v>
      </c>
      <c r="N363" s="13">
        <v>0</v>
      </c>
      <c r="O363" s="10">
        <v>1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13">
        <v>0</v>
      </c>
      <c r="W363" s="10">
        <v>1</v>
      </c>
      <c r="X363" s="8">
        <v>160</v>
      </c>
      <c r="Y363" s="1">
        <f t="shared" si="5"/>
        <v>212</v>
      </c>
    </row>
    <row r="364" spans="1:25" x14ac:dyDescent="0.2">
      <c r="A364" s="6" t="str">
        <f>IF(D364="","",COUNTA($D$10:D364)+12)</f>
        <v/>
      </c>
      <c r="B364" s="24"/>
      <c r="C364" s="6"/>
      <c r="D364" s="25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8"/>
      <c r="Y364" s="1" t="str">
        <f t="shared" si="5"/>
        <v/>
      </c>
    </row>
    <row r="365" spans="1:25" x14ac:dyDescent="0.2">
      <c r="A365" s="6">
        <f>IF(D365="","",COUNTA($D$10:D365)+12)</f>
        <v>213</v>
      </c>
      <c r="B365" s="24"/>
      <c r="C365" s="6"/>
      <c r="D365" s="25" t="s">
        <v>24</v>
      </c>
      <c r="E365" s="10">
        <v>371</v>
      </c>
      <c r="F365" s="10">
        <v>9</v>
      </c>
      <c r="G365" s="10">
        <v>71</v>
      </c>
      <c r="H365" s="10">
        <v>44</v>
      </c>
      <c r="I365" s="10">
        <v>43</v>
      </c>
      <c r="J365" s="10">
        <v>50</v>
      </c>
      <c r="K365" s="10">
        <v>55</v>
      </c>
      <c r="L365" s="10">
        <v>53</v>
      </c>
      <c r="M365" s="10">
        <v>24</v>
      </c>
      <c r="N365" s="10">
        <v>6</v>
      </c>
      <c r="O365" s="10">
        <v>5</v>
      </c>
      <c r="P365" s="13">
        <v>0</v>
      </c>
      <c r="Q365" s="10">
        <v>2</v>
      </c>
      <c r="R365" s="10">
        <v>1</v>
      </c>
      <c r="S365" s="10">
        <v>1</v>
      </c>
      <c r="T365" s="13">
        <v>0</v>
      </c>
      <c r="U365" s="13">
        <v>0</v>
      </c>
      <c r="V365" s="13">
        <v>0</v>
      </c>
      <c r="W365" s="10">
        <v>7</v>
      </c>
      <c r="X365" s="8">
        <v>200</v>
      </c>
      <c r="Y365" s="1">
        <f t="shared" si="5"/>
        <v>213</v>
      </c>
    </row>
    <row r="366" spans="1:25" x14ac:dyDescent="0.2">
      <c r="A366" s="6">
        <f>IF(D366="","",COUNTA($D$10:D366)+12)</f>
        <v>214</v>
      </c>
      <c r="B366" s="24"/>
      <c r="C366" s="6"/>
      <c r="D366" s="25" t="s">
        <v>25</v>
      </c>
      <c r="E366" s="10">
        <v>672</v>
      </c>
      <c r="F366" s="10">
        <v>14</v>
      </c>
      <c r="G366" s="10">
        <v>99</v>
      </c>
      <c r="H366" s="10">
        <v>66</v>
      </c>
      <c r="I366" s="10">
        <v>65</v>
      </c>
      <c r="J366" s="10">
        <v>97</v>
      </c>
      <c r="K366" s="10">
        <v>122</v>
      </c>
      <c r="L366" s="10">
        <v>93</v>
      </c>
      <c r="M366" s="10">
        <v>71</v>
      </c>
      <c r="N366" s="10">
        <v>18</v>
      </c>
      <c r="O366" s="10">
        <v>7</v>
      </c>
      <c r="P366" s="10">
        <v>1</v>
      </c>
      <c r="Q366" s="10">
        <v>1</v>
      </c>
      <c r="R366" s="13">
        <v>0</v>
      </c>
      <c r="S366" s="10">
        <v>1</v>
      </c>
      <c r="T366" s="13">
        <v>0</v>
      </c>
      <c r="U366" s="13">
        <v>0</v>
      </c>
      <c r="V366" s="10">
        <v>1</v>
      </c>
      <c r="W366" s="10">
        <v>16</v>
      </c>
      <c r="X366" s="8">
        <v>225</v>
      </c>
      <c r="Y366" s="1">
        <f t="shared" si="5"/>
        <v>214</v>
      </c>
    </row>
    <row r="367" spans="1:25" x14ac:dyDescent="0.2">
      <c r="A367" s="6" t="str">
        <f>IF(D367="","",COUNTA($D$10:D367)+12)</f>
        <v/>
      </c>
      <c r="B367" s="24"/>
      <c r="C367" s="6"/>
      <c r="D367" s="25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8"/>
      <c r="Y367" s="1" t="str">
        <f t="shared" si="5"/>
        <v/>
      </c>
    </row>
    <row r="368" spans="1:25" x14ac:dyDescent="0.2">
      <c r="A368" s="6">
        <f>IF(D368="","",COUNTA($D$10:D368)+12)</f>
        <v>215</v>
      </c>
      <c r="B368" s="24"/>
      <c r="C368" s="6"/>
      <c r="D368" s="25" t="s">
        <v>76</v>
      </c>
      <c r="E368" s="7">
        <v>1043</v>
      </c>
      <c r="F368" s="7">
        <v>23</v>
      </c>
      <c r="G368" s="7">
        <v>170</v>
      </c>
      <c r="H368" s="7">
        <v>110</v>
      </c>
      <c r="I368" s="7">
        <v>108</v>
      </c>
      <c r="J368" s="7">
        <v>147</v>
      </c>
      <c r="K368" s="7">
        <v>177</v>
      </c>
      <c r="L368" s="7">
        <v>146</v>
      </c>
      <c r="M368" s="7">
        <v>95</v>
      </c>
      <c r="N368" s="7">
        <v>24</v>
      </c>
      <c r="O368" s="7">
        <v>12</v>
      </c>
      <c r="P368" s="7">
        <v>1</v>
      </c>
      <c r="Q368" s="7">
        <v>3</v>
      </c>
      <c r="R368" s="7">
        <v>1</v>
      </c>
      <c r="S368" s="7">
        <v>2</v>
      </c>
      <c r="T368" s="14">
        <v>0</v>
      </c>
      <c r="U368" s="14">
        <v>0</v>
      </c>
      <c r="V368" s="7">
        <v>1</v>
      </c>
      <c r="W368" s="7">
        <v>23</v>
      </c>
      <c r="X368" s="17" t="s">
        <v>56</v>
      </c>
      <c r="Y368" s="1">
        <f t="shared" si="5"/>
        <v>215</v>
      </c>
    </row>
    <row r="369" spans="1:25" x14ac:dyDescent="0.2">
      <c r="A369" s="6" t="str">
        <f>IF(D369="","",COUNTA($D$10:D369)+12)</f>
        <v/>
      </c>
      <c r="B369" s="24"/>
      <c r="C369" s="6"/>
      <c r="D369" s="25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9"/>
      <c r="Y369" s="1" t="str">
        <f t="shared" si="5"/>
        <v/>
      </c>
    </row>
    <row r="370" spans="1:25" x14ac:dyDescent="0.2">
      <c r="A370" s="6">
        <f>IF(D370="","",COUNTA($D$10:D370)+12)</f>
        <v>216</v>
      </c>
      <c r="B370" s="24"/>
      <c r="C370" s="6"/>
      <c r="D370" s="25" t="s">
        <v>26</v>
      </c>
      <c r="E370" s="10">
        <v>22</v>
      </c>
      <c r="F370" s="10">
        <v>1</v>
      </c>
      <c r="G370" s="10">
        <v>3</v>
      </c>
      <c r="H370" s="10">
        <v>1</v>
      </c>
      <c r="I370" s="10">
        <v>2</v>
      </c>
      <c r="J370" s="10">
        <v>2</v>
      </c>
      <c r="K370" s="10">
        <v>3</v>
      </c>
      <c r="L370" s="10">
        <v>3</v>
      </c>
      <c r="M370" s="10">
        <v>3</v>
      </c>
      <c r="N370" s="10">
        <v>1</v>
      </c>
      <c r="O370" s="10">
        <v>1</v>
      </c>
      <c r="P370" s="13">
        <v>0</v>
      </c>
      <c r="Q370" s="10">
        <v>1</v>
      </c>
      <c r="R370" s="13">
        <v>0</v>
      </c>
      <c r="S370" s="13">
        <v>0</v>
      </c>
      <c r="T370" s="13">
        <v>0</v>
      </c>
      <c r="U370" s="13">
        <v>0</v>
      </c>
      <c r="V370" s="13">
        <v>0</v>
      </c>
      <c r="W370" s="10">
        <v>1</v>
      </c>
      <c r="X370" s="8">
        <v>300</v>
      </c>
      <c r="Y370" s="1">
        <f t="shared" si="5"/>
        <v>216</v>
      </c>
    </row>
    <row r="371" spans="1:25" x14ac:dyDescent="0.2">
      <c r="A371" s="6" t="str">
        <f>IF(D371="","",COUNTA($D$10:D371)+12)</f>
        <v/>
      </c>
      <c r="B371" s="24"/>
      <c r="C371" s="6"/>
      <c r="D371" s="25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8"/>
      <c r="Y371" s="1" t="str">
        <f t="shared" si="5"/>
        <v/>
      </c>
    </row>
    <row r="372" spans="1:25" x14ac:dyDescent="0.2">
      <c r="A372" s="6">
        <f>IF(D372="","",COUNTA($D$10:D372)+12)</f>
        <v>217</v>
      </c>
      <c r="B372" s="24"/>
      <c r="C372" s="6"/>
      <c r="D372" s="25" t="s">
        <v>27</v>
      </c>
      <c r="E372" s="10">
        <v>696</v>
      </c>
      <c r="F372" s="10">
        <v>15</v>
      </c>
      <c r="G372" s="10">
        <v>87</v>
      </c>
      <c r="H372" s="10">
        <v>50</v>
      </c>
      <c r="I372" s="10">
        <v>43</v>
      </c>
      <c r="J372" s="10">
        <v>71</v>
      </c>
      <c r="K372" s="10">
        <v>125</v>
      </c>
      <c r="L372" s="10">
        <v>117</v>
      </c>
      <c r="M372" s="10">
        <v>104</v>
      </c>
      <c r="N372" s="10">
        <v>29</v>
      </c>
      <c r="O372" s="10">
        <v>22</v>
      </c>
      <c r="P372" s="10">
        <v>11</v>
      </c>
      <c r="Q372" s="10">
        <v>4</v>
      </c>
      <c r="R372" s="13">
        <v>0</v>
      </c>
      <c r="S372" s="13">
        <v>0</v>
      </c>
      <c r="T372" s="13">
        <v>0</v>
      </c>
      <c r="U372" s="13">
        <v>0</v>
      </c>
      <c r="V372" s="10">
        <v>1</v>
      </c>
      <c r="W372" s="10">
        <v>17</v>
      </c>
      <c r="X372" s="8">
        <v>300</v>
      </c>
      <c r="Y372" s="1">
        <f t="shared" si="5"/>
        <v>217</v>
      </c>
    </row>
    <row r="373" spans="1:25" x14ac:dyDescent="0.2">
      <c r="A373" s="6">
        <f>IF(D373="","",COUNTA($D$10:D373)+12)</f>
        <v>218</v>
      </c>
      <c r="B373" s="24"/>
      <c r="C373" s="6"/>
      <c r="D373" s="25" t="s">
        <v>28</v>
      </c>
      <c r="E373" s="10">
        <v>757</v>
      </c>
      <c r="F373" s="10">
        <v>10</v>
      </c>
      <c r="G373" s="10">
        <v>75</v>
      </c>
      <c r="H373" s="10">
        <v>43</v>
      </c>
      <c r="I373" s="10">
        <v>33</v>
      </c>
      <c r="J373" s="10">
        <v>69</v>
      </c>
      <c r="K373" s="10">
        <v>101</v>
      </c>
      <c r="L373" s="10">
        <v>111</v>
      </c>
      <c r="M373" s="10">
        <v>144</v>
      </c>
      <c r="N373" s="10">
        <v>68</v>
      </c>
      <c r="O373" s="10">
        <v>51</v>
      </c>
      <c r="P373" s="10">
        <v>13</v>
      </c>
      <c r="Q373" s="10">
        <v>7</v>
      </c>
      <c r="R373" s="13">
        <v>0</v>
      </c>
      <c r="S373" s="10">
        <v>3</v>
      </c>
      <c r="T373" s="13">
        <v>0</v>
      </c>
      <c r="U373" s="13">
        <v>0</v>
      </c>
      <c r="V373" s="10">
        <v>2</v>
      </c>
      <c r="W373" s="10">
        <v>27</v>
      </c>
      <c r="X373" s="8">
        <v>400</v>
      </c>
      <c r="Y373" s="1">
        <f t="shared" si="5"/>
        <v>218</v>
      </c>
    </row>
    <row r="374" spans="1:25" x14ac:dyDescent="0.2">
      <c r="A374" s="6" t="str">
        <f>IF(D374="","",COUNTA($D$10:D374)+12)</f>
        <v/>
      </c>
      <c r="B374" s="24"/>
      <c r="C374" s="6"/>
      <c r="D374" s="25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8"/>
      <c r="Y374" s="1" t="str">
        <f t="shared" si="5"/>
        <v/>
      </c>
    </row>
    <row r="375" spans="1:25" x14ac:dyDescent="0.2">
      <c r="A375" s="6">
        <f>IF(D375="","",COUNTA($D$10:D375)+12)</f>
        <v>219</v>
      </c>
      <c r="B375" s="24"/>
      <c r="C375" s="6"/>
      <c r="D375" s="25" t="s">
        <v>76</v>
      </c>
      <c r="E375" s="7">
        <v>1453</v>
      </c>
      <c r="F375" s="7">
        <v>25</v>
      </c>
      <c r="G375" s="7">
        <v>162</v>
      </c>
      <c r="H375" s="7">
        <v>93</v>
      </c>
      <c r="I375" s="7">
        <v>76</v>
      </c>
      <c r="J375" s="7">
        <v>140</v>
      </c>
      <c r="K375" s="7">
        <v>226</v>
      </c>
      <c r="L375" s="7">
        <v>228</v>
      </c>
      <c r="M375" s="7">
        <v>248</v>
      </c>
      <c r="N375" s="7">
        <v>97</v>
      </c>
      <c r="O375" s="7">
        <v>73</v>
      </c>
      <c r="P375" s="7">
        <v>24</v>
      </c>
      <c r="Q375" s="7">
        <v>11</v>
      </c>
      <c r="R375" s="14">
        <v>0</v>
      </c>
      <c r="S375" s="7">
        <v>3</v>
      </c>
      <c r="T375" s="14">
        <v>0</v>
      </c>
      <c r="U375" s="14">
        <v>0</v>
      </c>
      <c r="V375" s="7">
        <v>3</v>
      </c>
      <c r="W375" s="7">
        <v>44</v>
      </c>
      <c r="X375" s="17" t="s">
        <v>56</v>
      </c>
      <c r="Y375" s="1">
        <f t="shared" si="5"/>
        <v>219</v>
      </c>
    </row>
    <row r="376" spans="1:25" x14ac:dyDescent="0.2">
      <c r="A376" s="6" t="str">
        <f>IF(D376="","",COUNTA($D$10:D376)+12)</f>
        <v/>
      </c>
      <c r="B376" s="24"/>
      <c r="C376" s="6"/>
      <c r="D376" s="25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9"/>
      <c r="Y376" s="1" t="str">
        <f t="shared" si="5"/>
        <v/>
      </c>
    </row>
    <row r="377" spans="1:25" x14ac:dyDescent="0.2">
      <c r="A377" s="6">
        <f>IF(D377="","",COUNTA($D$10:D377)+12)</f>
        <v>220</v>
      </c>
      <c r="B377" s="24"/>
      <c r="C377" s="6"/>
      <c r="D377" s="25" t="s">
        <v>29</v>
      </c>
      <c r="E377" s="10">
        <v>40</v>
      </c>
      <c r="F377" s="10">
        <v>1</v>
      </c>
      <c r="G377" s="13">
        <v>0</v>
      </c>
      <c r="H377" s="13">
        <v>0</v>
      </c>
      <c r="I377" s="10">
        <v>2</v>
      </c>
      <c r="J377" s="13">
        <v>0</v>
      </c>
      <c r="K377" s="10">
        <v>1</v>
      </c>
      <c r="L377" s="10">
        <v>6</v>
      </c>
      <c r="M377" s="10">
        <v>5</v>
      </c>
      <c r="N377" s="10">
        <v>8</v>
      </c>
      <c r="O377" s="10">
        <v>8</v>
      </c>
      <c r="P377" s="10">
        <v>4</v>
      </c>
      <c r="Q377" s="10">
        <v>2</v>
      </c>
      <c r="R377" s="13">
        <v>0</v>
      </c>
      <c r="S377" s="10">
        <v>1</v>
      </c>
      <c r="T377" s="13">
        <v>0</v>
      </c>
      <c r="U377" s="13">
        <v>0</v>
      </c>
      <c r="V377" s="13">
        <v>0</v>
      </c>
      <c r="W377" s="10">
        <v>2</v>
      </c>
      <c r="X377" s="8">
        <v>948.5</v>
      </c>
      <c r="Y377" s="1">
        <f t="shared" si="5"/>
        <v>220</v>
      </c>
    </row>
    <row r="378" spans="1:25" x14ac:dyDescent="0.2">
      <c r="A378" s="6" t="str">
        <f>IF(D378="","",COUNTA($D$10:D378)+12)</f>
        <v/>
      </c>
      <c r="B378" s="24"/>
      <c r="C378" s="6"/>
      <c r="D378" s="25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8"/>
      <c r="Y378" s="1" t="str">
        <f t="shared" si="5"/>
        <v/>
      </c>
    </row>
    <row r="379" spans="1:25" x14ac:dyDescent="0.2">
      <c r="A379" s="6">
        <f>IF(D379="","",COUNTA($D$10:D379)+12)</f>
        <v>221</v>
      </c>
      <c r="B379" s="24"/>
      <c r="C379" s="6"/>
      <c r="D379" s="25" t="s">
        <v>30</v>
      </c>
      <c r="E379" s="10">
        <v>230</v>
      </c>
      <c r="F379" s="10">
        <v>1</v>
      </c>
      <c r="G379" s="10">
        <v>7</v>
      </c>
      <c r="H379" s="10">
        <v>13</v>
      </c>
      <c r="I379" s="10">
        <v>11</v>
      </c>
      <c r="J379" s="10">
        <v>11</v>
      </c>
      <c r="K379" s="10">
        <v>16</v>
      </c>
      <c r="L379" s="10">
        <v>44</v>
      </c>
      <c r="M379" s="10">
        <v>40</v>
      </c>
      <c r="N379" s="10">
        <v>22</v>
      </c>
      <c r="O379" s="10">
        <v>32</v>
      </c>
      <c r="P379" s="10">
        <v>12</v>
      </c>
      <c r="Q379" s="10">
        <v>8</v>
      </c>
      <c r="R379" s="10">
        <v>3</v>
      </c>
      <c r="S379" s="13">
        <v>0</v>
      </c>
      <c r="T379" s="10">
        <v>1</v>
      </c>
      <c r="U379" s="13">
        <v>0</v>
      </c>
      <c r="V379" s="13">
        <v>0</v>
      </c>
      <c r="W379" s="10">
        <v>9</v>
      </c>
      <c r="X379" s="8">
        <v>600</v>
      </c>
      <c r="Y379" s="1">
        <f t="shared" si="5"/>
        <v>221</v>
      </c>
    </row>
    <row r="380" spans="1:25" x14ac:dyDescent="0.2">
      <c r="A380" s="6">
        <f>IF(D380="","",COUNTA($D$10:D380)+12)</f>
        <v>222</v>
      </c>
      <c r="B380" s="24"/>
      <c r="C380" s="6"/>
      <c r="D380" s="25" t="s">
        <v>31</v>
      </c>
      <c r="E380" s="10">
        <v>491</v>
      </c>
      <c r="F380" s="10">
        <v>3</v>
      </c>
      <c r="G380" s="10">
        <v>11</v>
      </c>
      <c r="H380" s="10">
        <v>9</v>
      </c>
      <c r="I380" s="10">
        <v>8</v>
      </c>
      <c r="J380" s="10">
        <v>13</v>
      </c>
      <c r="K380" s="10">
        <v>33</v>
      </c>
      <c r="L380" s="10">
        <v>52</v>
      </c>
      <c r="M380" s="10">
        <v>92</v>
      </c>
      <c r="N380" s="10">
        <v>63</v>
      </c>
      <c r="O380" s="10">
        <v>71</v>
      </c>
      <c r="P380" s="10">
        <v>70</v>
      </c>
      <c r="Q380" s="10">
        <v>24</v>
      </c>
      <c r="R380" s="10">
        <v>14</v>
      </c>
      <c r="S380" s="10">
        <v>8</v>
      </c>
      <c r="T380" s="10">
        <v>3</v>
      </c>
      <c r="U380" s="10">
        <v>6</v>
      </c>
      <c r="V380" s="10">
        <v>2</v>
      </c>
      <c r="W380" s="10">
        <v>9</v>
      </c>
      <c r="X380" s="8">
        <v>826</v>
      </c>
      <c r="Y380" s="1">
        <f t="shared" si="5"/>
        <v>222</v>
      </c>
    </row>
    <row r="381" spans="1:25" x14ac:dyDescent="0.2">
      <c r="A381" s="6" t="str">
        <f>IF(D381="","",COUNTA($D$10:D381)+12)</f>
        <v/>
      </c>
      <c r="B381" s="24"/>
      <c r="C381" s="6"/>
      <c r="D381" s="25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8"/>
      <c r="Y381" s="1" t="str">
        <f t="shared" si="5"/>
        <v/>
      </c>
    </row>
    <row r="382" spans="1:25" x14ac:dyDescent="0.2">
      <c r="A382" s="6">
        <f>IF(D382="","",COUNTA($D$10:D382)+12)</f>
        <v>223</v>
      </c>
      <c r="B382" s="24"/>
      <c r="C382" s="6"/>
      <c r="D382" s="25" t="s">
        <v>76</v>
      </c>
      <c r="E382" s="7">
        <v>721</v>
      </c>
      <c r="F382" s="7">
        <v>4</v>
      </c>
      <c r="G382" s="7">
        <v>18</v>
      </c>
      <c r="H382" s="7">
        <v>22</v>
      </c>
      <c r="I382" s="7">
        <v>19</v>
      </c>
      <c r="J382" s="7">
        <v>24</v>
      </c>
      <c r="K382" s="7">
        <v>49</v>
      </c>
      <c r="L382" s="7">
        <v>96</v>
      </c>
      <c r="M382" s="7">
        <v>132</v>
      </c>
      <c r="N382" s="7">
        <v>85</v>
      </c>
      <c r="O382" s="7">
        <v>103</v>
      </c>
      <c r="P382" s="7">
        <v>82</v>
      </c>
      <c r="Q382" s="7">
        <v>32</v>
      </c>
      <c r="R382" s="7">
        <v>17</v>
      </c>
      <c r="S382" s="7">
        <v>8</v>
      </c>
      <c r="T382" s="7">
        <v>4</v>
      </c>
      <c r="U382" s="7">
        <v>6</v>
      </c>
      <c r="V382" s="7">
        <v>2</v>
      </c>
      <c r="W382" s="7">
        <v>18</v>
      </c>
      <c r="X382" s="17" t="s">
        <v>56</v>
      </c>
      <c r="Y382" s="1">
        <f t="shared" si="5"/>
        <v>223</v>
      </c>
    </row>
    <row r="383" spans="1:25" x14ac:dyDescent="0.2">
      <c r="A383" s="6" t="str">
        <f>IF(D383="","",COUNTA($D$10:D383)+12)</f>
        <v/>
      </c>
      <c r="B383" s="24"/>
      <c r="C383" s="6"/>
      <c r="D383" s="25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9"/>
      <c r="Y383" s="1" t="str">
        <f t="shared" si="5"/>
        <v/>
      </c>
    </row>
    <row r="384" spans="1:25" x14ac:dyDescent="0.2">
      <c r="A384" s="6">
        <f>IF(D384="","",COUNTA($D$10:D384)+12)</f>
        <v>224</v>
      </c>
      <c r="B384" s="24"/>
      <c r="C384" s="6"/>
      <c r="D384" s="25" t="s">
        <v>37</v>
      </c>
      <c r="E384" s="10">
        <v>62</v>
      </c>
      <c r="F384" s="13">
        <v>0</v>
      </c>
      <c r="G384" s="10">
        <v>1</v>
      </c>
      <c r="H384" s="13">
        <v>0</v>
      </c>
      <c r="I384" s="13">
        <v>0</v>
      </c>
      <c r="J384" s="10">
        <v>1</v>
      </c>
      <c r="K384" s="10">
        <v>1</v>
      </c>
      <c r="L384" s="10">
        <v>4</v>
      </c>
      <c r="M384" s="10">
        <v>7</v>
      </c>
      <c r="N384" s="10">
        <v>2</v>
      </c>
      <c r="O384" s="10">
        <v>14</v>
      </c>
      <c r="P384" s="10">
        <v>16</v>
      </c>
      <c r="Q384" s="10">
        <v>4</v>
      </c>
      <c r="R384" s="10">
        <v>2</v>
      </c>
      <c r="S384" s="10">
        <v>2</v>
      </c>
      <c r="T384" s="10">
        <v>1</v>
      </c>
      <c r="U384" s="10">
        <v>2</v>
      </c>
      <c r="V384" s="10">
        <v>2</v>
      </c>
      <c r="W384" s="10">
        <v>3</v>
      </c>
      <c r="X384" s="8">
        <v>1418</v>
      </c>
      <c r="Y384" s="1">
        <f t="shared" si="5"/>
        <v>224</v>
      </c>
    </row>
    <row r="385" spans="1:25" x14ac:dyDescent="0.2">
      <c r="A385" s="6">
        <f>IF(D385="","",COUNTA($D$10:D385)+12)</f>
        <v>225</v>
      </c>
      <c r="B385" s="24"/>
      <c r="C385" s="6"/>
      <c r="D385" s="25" t="s">
        <v>38</v>
      </c>
      <c r="E385" s="10">
        <v>111</v>
      </c>
      <c r="F385" s="13">
        <v>0</v>
      </c>
      <c r="G385" s="13">
        <v>0</v>
      </c>
      <c r="H385" s="10">
        <v>2</v>
      </c>
      <c r="I385" s="10">
        <v>1</v>
      </c>
      <c r="J385" s="13">
        <v>0</v>
      </c>
      <c r="K385" s="10">
        <v>1</v>
      </c>
      <c r="L385" s="10">
        <v>3</v>
      </c>
      <c r="M385" s="10">
        <v>8</v>
      </c>
      <c r="N385" s="10">
        <v>9</v>
      </c>
      <c r="O385" s="10">
        <v>17</v>
      </c>
      <c r="P385" s="10">
        <v>23</v>
      </c>
      <c r="Q385" s="10">
        <v>18</v>
      </c>
      <c r="R385" s="10">
        <v>7</v>
      </c>
      <c r="S385" s="10">
        <v>7</v>
      </c>
      <c r="T385" s="10">
        <v>1</v>
      </c>
      <c r="U385" s="10">
        <v>1</v>
      </c>
      <c r="V385" s="10">
        <v>5</v>
      </c>
      <c r="W385" s="10">
        <v>8</v>
      </c>
      <c r="X385" s="8">
        <v>1742</v>
      </c>
      <c r="Y385" s="1">
        <f t="shared" si="5"/>
        <v>225</v>
      </c>
    </row>
    <row r="386" spans="1:25" x14ac:dyDescent="0.2">
      <c r="A386" s="6">
        <f>IF(D386="","",COUNTA($D$10:D386)+12)</f>
        <v>226</v>
      </c>
      <c r="B386" s="24"/>
      <c r="C386" s="6"/>
      <c r="D386" s="25" t="s">
        <v>39</v>
      </c>
      <c r="E386" s="10">
        <v>19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0">
        <v>1</v>
      </c>
      <c r="L386" s="13">
        <v>0</v>
      </c>
      <c r="M386" s="13">
        <v>0</v>
      </c>
      <c r="N386" s="13">
        <v>0</v>
      </c>
      <c r="O386" s="10">
        <v>2</v>
      </c>
      <c r="P386" s="10">
        <v>1</v>
      </c>
      <c r="Q386" s="10">
        <v>2</v>
      </c>
      <c r="R386" s="10">
        <v>2</v>
      </c>
      <c r="S386" s="13">
        <v>0</v>
      </c>
      <c r="T386" s="10">
        <v>2</v>
      </c>
      <c r="U386" s="10">
        <v>7</v>
      </c>
      <c r="V386" s="10">
        <v>2</v>
      </c>
      <c r="W386" s="13">
        <v>0</v>
      </c>
      <c r="X386" s="8">
        <v>4880</v>
      </c>
      <c r="Y386" s="1">
        <f t="shared" si="5"/>
        <v>226</v>
      </c>
    </row>
    <row r="387" spans="1:25" x14ac:dyDescent="0.2">
      <c r="A387" s="6" t="str">
        <f>IF(D387="","",COUNTA($D$10:D387)+15)</f>
        <v/>
      </c>
      <c r="B387" s="24"/>
      <c r="C387" s="6"/>
      <c r="D387" s="25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8"/>
      <c r="Y387" s="1" t="str">
        <f t="shared" si="5"/>
        <v/>
      </c>
    </row>
    <row r="388" spans="1:25" x14ac:dyDescent="0.2">
      <c r="A388" s="6">
        <v>227</v>
      </c>
      <c r="B388" s="24"/>
      <c r="C388" s="25" t="s">
        <v>32</v>
      </c>
      <c r="E388" s="7">
        <v>2626</v>
      </c>
      <c r="F388" s="7">
        <v>46</v>
      </c>
      <c r="G388" s="7">
        <v>291</v>
      </c>
      <c r="H388" s="7">
        <v>207</v>
      </c>
      <c r="I388" s="7">
        <v>165</v>
      </c>
      <c r="J388" s="7">
        <v>271</v>
      </c>
      <c r="K388" s="7">
        <v>397</v>
      </c>
      <c r="L388" s="7">
        <v>379</v>
      </c>
      <c r="M388" s="7">
        <v>352</v>
      </c>
      <c r="N388" s="7">
        <v>143</v>
      </c>
      <c r="O388" s="7">
        <v>134</v>
      </c>
      <c r="P388" s="7">
        <v>67</v>
      </c>
      <c r="Q388" s="7">
        <v>44</v>
      </c>
      <c r="R388" s="7">
        <v>14</v>
      </c>
      <c r="S388" s="7">
        <v>13</v>
      </c>
      <c r="T388" s="7">
        <v>4</v>
      </c>
      <c r="U388" s="7">
        <v>10</v>
      </c>
      <c r="V388" s="7">
        <v>12</v>
      </c>
      <c r="W388" s="7">
        <v>77</v>
      </c>
      <c r="X388" s="8">
        <v>327</v>
      </c>
      <c r="Y388" s="1">
        <f t="shared" si="5"/>
        <v>227</v>
      </c>
    </row>
    <row r="389" spans="1:25" x14ac:dyDescent="0.2">
      <c r="A389" s="6" t="str">
        <f>IF(D389="","",COUNTA($D$10:D389)-5)</f>
        <v/>
      </c>
      <c r="B389" s="24"/>
      <c r="C389" s="6"/>
      <c r="D389" s="25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8"/>
      <c r="Y389" s="1" t="str">
        <f t="shared" si="5"/>
        <v/>
      </c>
    </row>
    <row r="390" spans="1:25" x14ac:dyDescent="0.2">
      <c r="A390" s="6">
        <f>IF(D390="","",COUNTA($D$10:D390)+13)</f>
        <v>228</v>
      </c>
      <c r="B390" s="24"/>
      <c r="C390" s="6"/>
      <c r="D390" s="25" t="s">
        <v>21</v>
      </c>
      <c r="E390" s="10">
        <v>154</v>
      </c>
      <c r="F390" s="10">
        <v>3</v>
      </c>
      <c r="G390" s="10">
        <v>29</v>
      </c>
      <c r="H390" s="10">
        <v>25</v>
      </c>
      <c r="I390" s="10">
        <v>10</v>
      </c>
      <c r="J390" s="10">
        <v>27</v>
      </c>
      <c r="K390" s="10">
        <v>29</v>
      </c>
      <c r="L390" s="10">
        <v>15</v>
      </c>
      <c r="M390" s="10">
        <v>10</v>
      </c>
      <c r="N390" s="10">
        <v>1</v>
      </c>
      <c r="O390" s="10">
        <v>2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13">
        <v>0</v>
      </c>
      <c r="W390" s="10">
        <v>3</v>
      </c>
      <c r="X390" s="8">
        <v>200</v>
      </c>
      <c r="Y390" s="1">
        <f t="shared" si="5"/>
        <v>228</v>
      </c>
    </row>
    <row r="391" spans="1:25" x14ac:dyDescent="0.2">
      <c r="A391" s="6">
        <f>IF(D391="","",COUNTA($D$10:D391)+13)</f>
        <v>229</v>
      </c>
      <c r="B391" s="24"/>
      <c r="C391" s="6"/>
      <c r="D391" s="25" t="s">
        <v>22</v>
      </c>
      <c r="E391" s="10">
        <v>6</v>
      </c>
      <c r="F391" s="13">
        <v>0</v>
      </c>
      <c r="G391" s="10">
        <v>2</v>
      </c>
      <c r="H391" s="13">
        <v>0</v>
      </c>
      <c r="I391" s="10">
        <v>1</v>
      </c>
      <c r="J391" s="10">
        <v>1</v>
      </c>
      <c r="K391" s="10">
        <v>2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13">
        <v>0</v>
      </c>
      <c r="W391" s="13">
        <v>0</v>
      </c>
      <c r="X391" s="8">
        <v>175</v>
      </c>
      <c r="Y391" s="1">
        <f t="shared" si="5"/>
        <v>229</v>
      </c>
    </row>
    <row r="392" spans="1:25" x14ac:dyDescent="0.2">
      <c r="A392" s="6">
        <f>IF(D392="","",COUNTA($D$10:D392)+13)</f>
        <v>230</v>
      </c>
      <c r="B392" s="24"/>
      <c r="C392" s="6"/>
      <c r="D392" s="25" t="s">
        <v>23</v>
      </c>
      <c r="E392" s="10">
        <v>34</v>
      </c>
      <c r="F392" s="13">
        <v>0</v>
      </c>
      <c r="G392" s="10">
        <v>6</v>
      </c>
      <c r="H392" s="10">
        <v>8</v>
      </c>
      <c r="I392" s="10">
        <v>6</v>
      </c>
      <c r="J392" s="10">
        <v>3</v>
      </c>
      <c r="K392" s="10">
        <v>4</v>
      </c>
      <c r="L392" s="10">
        <v>1</v>
      </c>
      <c r="M392" s="10">
        <v>4</v>
      </c>
      <c r="N392" s="13">
        <v>0</v>
      </c>
      <c r="O392" s="10">
        <v>1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10">
        <v>1</v>
      </c>
      <c r="X392" s="8">
        <v>160</v>
      </c>
      <c r="Y392" s="1">
        <f t="shared" si="5"/>
        <v>230</v>
      </c>
    </row>
    <row r="393" spans="1:25" x14ac:dyDescent="0.2">
      <c r="A393" s="6" t="str">
        <f>IF(D393="","",COUNTA($D$10:D393)+13)</f>
        <v/>
      </c>
      <c r="B393" s="24"/>
      <c r="C393" s="6"/>
      <c r="D393" s="25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8"/>
      <c r="Y393" s="1" t="str">
        <f t="shared" si="5"/>
        <v/>
      </c>
    </row>
    <row r="394" spans="1:25" x14ac:dyDescent="0.2">
      <c r="A394" s="6">
        <f>IF(D394="","",COUNTA($D$10:D394)+13)</f>
        <v>231</v>
      </c>
      <c r="B394" s="24"/>
      <c r="C394" s="6"/>
      <c r="D394" s="25" t="s">
        <v>24</v>
      </c>
      <c r="E394" s="10">
        <v>326</v>
      </c>
      <c r="F394" s="10">
        <v>9</v>
      </c>
      <c r="G394" s="10">
        <v>54</v>
      </c>
      <c r="H394" s="10">
        <v>41</v>
      </c>
      <c r="I394" s="10">
        <v>37</v>
      </c>
      <c r="J394" s="10">
        <v>45</v>
      </c>
      <c r="K394" s="10">
        <v>48</v>
      </c>
      <c r="L394" s="10">
        <v>49</v>
      </c>
      <c r="M394" s="10">
        <v>22</v>
      </c>
      <c r="N394" s="10">
        <v>6</v>
      </c>
      <c r="O394" s="10">
        <v>5</v>
      </c>
      <c r="P394" s="13">
        <v>0</v>
      </c>
      <c r="Q394" s="10">
        <v>2</v>
      </c>
      <c r="R394" s="10">
        <v>1</v>
      </c>
      <c r="S394" s="10">
        <v>1</v>
      </c>
      <c r="T394" s="13">
        <v>0</v>
      </c>
      <c r="U394" s="13">
        <v>0</v>
      </c>
      <c r="V394" s="13">
        <v>0</v>
      </c>
      <c r="W394" s="10">
        <v>6</v>
      </c>
      <c r="X394" s="8">
        <v>200</v>
      </c>
      <c r="Y394" s="1">
        <f t="shared" si="5"/>
        <v>231</v>
      </c>
    </row>
    <row r="395" spans="1:25" x14ac:dyDescent="0.2">
      <c r="A395" s="6">
        <f>IF(D395="","",COUNTA($D$10:D395)+13)</f>
        <v>232</v>
      </c>
      <c r="B395" s="24"/>
      <c r="C395" s="6"/>
      <c r="D395" s="25" t="s">
        <v>25</v>
      </c>
      <c r="E395" s="10">
        <v>541</v>
      </c>
      <c r="F395" s="10">
        <v>12</v>
      </c>
      <c r="G395" s="10">
        <v>69</v>
      </c>
      <c r="H395" s="10">
        <v>53</v>
      </c>
      <c r="I395" s="10">
        <v>49</v>
      </c>
      <c r="J395" s="10">
        <v>78</v>
      </c>
      <c r="K395" s="10">
        <v>108</v>
      </c>
      <c r="L395" s="10">
        <v>81</v>
      </c>
      <c r="M395" s="10">
        <v>53</v>
      </c>
      <c r="N395" s="10">
        <v>15</v>
      </c>
      <c r="O395" s="10">
        <v>6</v>
      </c>
      <c r="P395" s="10">
        <v>1</v>
      </c>
      <c r="Q395" s="10">
        <v>1</v>
      </c>
      <c r="R395" s="13">
        <v>0</v>
      </c>
      <c r="S395" s="10">
        <v>1</v>
      </c>
      <c r="T395" s="13">
        <v>0</v>
      </c>
      <c r="U395" s="13">
        <v>0</v>
      </c>
      <c r="V395" s="10">
        <v>1</v>
      </c>
      <c r="W395" s="10">
        <v>13</v>
      </c>
      <c r="X395" s="8">
        <v>250</v>
      </c>
      <c r="Y395" s="1">
        <f t="shared" si="5"/>
        <v>232</v>
      </c>
    </row>
    <row r="396" spans="1:25" x14ac:dyDescent="0.2">
      <c r="A396" s="6" t="str">
        <f>IF(D396="","",COUNTA($D$10:D396)+13)</f>
        <v/>
      </c>
      <c r="B396" s="24"/>
      <c r="C396" s="6"/>
      <c r="D396" s="25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8"/>
      <c r="Y396" s="1" t="str">
        <f t="shared" si="5"/>
        <v/>
      </c>
    </row>
    <row r="397" spans="1:25" x14ac:dyDescent="0.2">
      <c r="A397" s="6">
        <f>IF(D397="","",COUNTA($D$10:D397)+13)</f>
        <v>233</v>
      </c>
      <c r="B397" s="24"/>
      <c r="C397" s="6"/>
      <c r="D397" s="25" t="s">
        <v>76</v>
      </c>
      <c r="E397" s="7">
        <v>867</v>
      </c>
      <c r="F397" s="7">
        <v>21</v>
      </c>
      <c r="G397" s="7">
        <v>123</v>
      </c>
      <c r="H397" s="7">
        <v>94</v>
      </c>
      <c r="I397" s="7">
        <v>86</v>
      </c>
      <c r="J397" s="7">
        <v>123</v>
      </c>
      <c r="K397" s="7">
        <v>156</v>
      </c>
      <c r="L397" s="7">
        <v>130</v>
      </c>
      <c r="M397" s="7">
        <v>75</v>
      </c>
      <c r="N397" s="7">
        <v>21</v>
      </c>
      <c r="O397" s="7">
        <v>11</v>
      </c>
      <c r="P397" s="7">
        <v>1</v>
      </c>
      <c r="Q397" s="7">
        <v>3</v>
      </c>
      <c r="R397" s="7">
        <v>1</v>
      </c>
      <c r="S397" s="7">
        <v>2</v>
      </c>
      <c r="T397" s="14">
        <v>0</v>
      </c>
      <c r="U397" s="14">
        <v>0</v>
      </c>
      <c r="V397" s="7">
        <v>1</v>
      </c>
      <c r="W397" s="7">
        <v>19</v>
      </c>
      <c r="X397" s="17" t="s">
        <v>56</v>
      </c>
      <c r="Y397" s="1">
        <f t="shared" si="5"/>
        <v>233</v>
      </c>
    </row>
    <row r="398" spans="1:25" x14ac:dyDescent="0.2">
      <c r="A398" s="6" t="str">
        <f>IF(D398="","",COUNTA($D$10:D398)+13)</f>
        <v/>
      </c>
      <c r="B398" s="24"/>
      <c r="C398" s="6"/>
      <c r="D398" s="25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9"/>
      <c r="Y398" s="1" t="str">
        <f t="shared" si="5"/>
        <v/>
      </c>
    </row>
    <row r="399" spans="1:25" x14ac:dyDescent="0.2">
      <c r="A399" s="6">
        <f>IF(D399="","",COUNTA($D$10:D399)+13)</f>
        <v>234</v>
      </c>
      <c r="B399" s="24"/>
      <c r="C399" s="6"/>
      <c r="D399" s="25" t="s">
        <v>26</v>
      </c>
      <c r="E399" s="10">
        <v>20</v>
      </c>
      <c r="F399" s="13">
        <v>0</v>
      </c>
      <c r="G399" s="10">
        <v>3</v>
      </c>
      <c r="H399" s="10">
        <v>1</v>
      </c>
      <c r="I399" s="10">
        <v>2</v>
      </c>
      <c r="J399" s="10">
        <v>2</v>
      </c>
      <c r="K399" s="10">
        <v>3</v>
      </c>
      <c r="L399" s="10">
        <v>2</v>
      </c>
      <c r="M399" s="10">
        <v>3</v>
      </c>
      <c r="N399" s="10">
        <v>1</v>
      </c>
      <c r="O399" s="10">
        <v>1</v>
      </c>
      <c r="P399" s="13">
        <v>0</v>
      </c>
      <c r="Q399" s="10">
        <v>1</v>
      </c>
      <c r="R399" s="13">
        <v>0</v>
      </c>
      <c r="S399" s="13">
        <v>0</v>
      </c>
      <c r="T399" s="13">
        <v>0</v>
      </c>
      <c r="U399" s="13">
        <v>0</v>
      </c>
      <c r="V399" s="13">
        <v>0</v>
      </c>
      <c r="W399" s="10">
        <v>1</v>
      </c>
      <c r="X399" s="8">
        <v>300</v>
      </c>
      <c r="Y399" s="1">
        <f t="shared" si="5"/>
        <v>234</v>
      </c>
    </row>
    <row r="400" spans="1:25" x14ac:dyDescent="0.2">
      <c r="A400" s="6" t="str">
        <f>IF(D400="","",COUNTA($D$10:D400)-5)</f>
        <v/>
      </c>
      <c r="B400" s="24"/>
      <c r="C400" s="6"/>
      <c r="D400" s="25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8"/>
      <c r="Y400" s="1" t="str">
        <f t="shared" si="5"/>
        <v/>
      </c>
    </row>
    <row r="401" spans="1:25" x14ac:dyDescent="0.2">
      <c r="A401" s="6"/>
      <c r="B401" s="9" t="s">
        <v>62</v>
      </c>
      <c r="C401" s="6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8"/>
    </row>
    <row r="402" spans="1:25" x14ac:dyDescent="0.2">
      <c r="A402" s="6"/>
      <c r="B402" s="24"/>
      <c r="C402" s="6"/>
      <c r="D402" s="25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8"/>
    </row>
    <row r="403" spans="1:25" x14ac:dyDescent="0.2">
      <c r="A403" s="6">
        <f>IF(D403="","",COUNTA($D$10:D403)+13)</f>
        <v>235</v>
      </c>
      <c r="B403" s="24"/>
      <c r="C403" s="6"/>
      <c r="D403" s="25" t="s">
        <v>27</v>
      </c>
      <c r="E403" s="10">
        <v>557</v>
      </c>
      <c r="F403" s="10">
        <v>10</v>
      </c>
      <c r="G403" s="10">
        <v>69</v>
      </c>
      <c r="H403" s="10">
        <v>43</v>
      </c>
      <c r="I403" s="10">
        <v>31</v>
      </c>
      <c r="J403" s="10">
        <v>57</v>
      </c>
      <c r="K403" s="10">
        <v>99</v>
      </c>
      <c r="L403" s="10">
        <v>96</v>
      </c>
      <c r="M403" s="10">
        <v>84</v>
      </c>
      <c r="N403" s="10">
        <v>21</v>
      </c>
      <c r="O403" s="10">
        <v>20</v>
      </c>
      <c r="P403" s="10">
        <v>9</v>
      </c>
      <c r="Q403" s="10">
        <v>4</v>
      </c>
      <c r="R403" s="13">
        <v>0</v>
      </c>
      <c r="S403" s="13">
        <v>0</v>
      </c>
      <c r="T403" s="13">
        <v>0</v>
      </c>
      <c r="U403" s="13">
        <v>0</v>
      </c>
      <c r="V403" s="10">
        <v>1</v>
      </c>
      <c r="W403" s="10">
        <v>13</v>
      </c>
      <c r="X403" s="8">
        <v>321</v>
      </c>
      <c r="Y403" s="1">
        <f t="shared" si="5"/>
        <v>235</v>
      </c>
    </row>
    <row r="404" spans="1:25" x14ac:dyDescent="0.2">
      <c r="A404" s="6">
        <f>IF(D404="","",COUNTA($D$10:D404)+13)</f>
        <v>236</v>
      </c>
      <c r="B404" s="24"/>
      <c r="C404" s="6"/>
      <c r="D404" s="25" t="s">
        <v>28</v>
      </c>
      <c r="E404" s="10">
        <v>544</v>
      </c>
      <c r="F404" s="10">
        <v>9</v>
      </c>
      <c r="G404" s="10">
        <v>51</v>
      </c>
      <c r="H404" s="10">
        <v>26</v>
      </c>
      <c r="I404" s="10">
        <v>22</v>
      </c>
      <c r="J404" s="10">
        <v>47</v>
      </c>
      <c r="K404" s="10">
        <v>78</v>
      </c>
      <c r="L404" s="10">
        <v>81</v>
      </c>
      <c r="M404" s="10">
        <v>99</v>
      </c>
      <c r="N404" s="10">
        <v>49</v>
      </c>
      <c r="O404" s="10">
        <v>40</v>
      </c>
      <c r="P404" s="10">
        <v>10</v>
      </c>
      <c r="Q404" s="10">
        <v>6</v>
      </c>
      <c r="R404" s="13">
        <v>0</v>
      </c>
      <c r="S404" s="10">
        <v>3</v>
      </c>
      <c r="T404" s="13">
        <v>0</v>
      </c>
      <c r="U404" s="13">
        <v>0</v>
      </c>
      <c r="V404" s="10">
        <v>2</v>
      </c>
      <c r="W404" s="10">
        <v>21</v>
      </c>
      <c r="X404" s="8">
        <v>420</v>
      </c>
      <c r="Y404" s="1">
        <f t="shared" si="5"/>
        <v>236</v>
      </c>
    </row>
    <row r="405" spans="1:25" x14ac:dyDescent="0.2">
      <c r="A405" s="6" t="str">
        <f>IF(D405="","",COUNTA($D$10:D405)+13)</f>
        <v/>
      </c>
      <c r="B405" s="24"/>
      <c r="C405" s="6"/>
      <c r="D405" s="25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8"/>
      <c r="Y405" s="1" t="str">
        <f t="shared" si="5"/>
        <v/>
      </c>
    </row>
    <row r="406" spans="1:25" x14ac:dyDescent="0.2">
      <c r="A406" s="6">
        <f>IF(D406="","",COUNTA($D$10:D406)+13)</f>
        <v>237</v>
      </c>
      <c r="B406" s="24"/>
      <c r="C406" s="6"/>
      <c r="D406" s="25" t="s">
        <v>76</v>
      </c>
      <c r="E406" s="7">
        <v>1101</v>
      </c>
      <c r="F406" s="7">
        <v>19</v>
      </c>
      <c r="G406" s="7">
        <v>120</v>
      </c>
      <c r="H406" s="7">
        <v>69</v>
      </c>
      <c r="I406" s="7">
        <v>53</v>
      </c>
      <c r="J406" s="7">
        <v>104</v>
      </c>
      <c r="K406" s="7">
        <v>177</v>
      </c>
      <c r="L406" s="7">
        <v>177</v>
      </c>
      <c r="M406" s="7">
        <v>183</v>
      </c>
      <c r="N406" s="7">
        <v>70</v>
      </c>
      <c r="O406" s="7">
        <v>60</v>
      </c>
      <c r="P406" s="7">
        <v>19</v>
      </c>
      <c r="Q406" s="7">
        <v>10</v>
      </c>
      <c r="R406" s="14">
        <v>0</v>
      </c>
      <c r="S406" s="7">
        <v>3</v>
      </c>
      <c r="T406" s="14">
        <v>0</v>
      </c>
      <c r="U406" s="14">
        <v>0</v>
      </c>
      <c r="V406" s="7">
        <v>3</v>
      </c>
      <c r="W406" s="7">
        <v>34</v>
      </c>
      <c r="X406" s="17" t="s">
        <v>56</v>
      </c>
      <c r="Y406" s="1">
        <f t="shared" ref="Y406:Y471" si="6">A406</f>
        <v>237</v>
      </c>
    </row>
    <row r="407" spans="1:25" x14ac:dyDescent="0.2">
      <c r="A407" s="6" t="str">
        <f>IF(D407="","",COUNTA($D$10:D407)+13)</f>
        <v/>
      </c>
      <c r="B407" s="24"/>
      <c r="C407" s="6"/>
      <c r="D407" s="25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9"/>
      <c r="Y407" s="1" t="str">
        <f t="shared" si="6"/>
        <v/>
      </c>
    </row>
    <row r="408" spans="1:25" x14ac:dyDescent="0.2">
      <c r="A408" s="6">
        <f>IF(D408="","",COUNTA($D$10:D408)+13)</f>
        <v>238</v>
      </c>
      <c r="B408" s="24"/>
      <c r="C408" s="6"/>
      <c r="D408" s="25" t="s">
        <v>29</v>
      </c>
      <c r="E408" s="10">
        <v>23</v>
      </c>
      <c r="F408" s="10">
        <v>1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0">
        <v>6</v>
      </c>
      <c r="M408" s="10">
        <v>4</v>
      </c>
      <c r="N408" s="10">
        <v>3</v>
      </c>
      <c r="O408" s="10">
        <v>5</v>
      </c>
      <c r="P408" s="10">
        <v>2</v>
      </c>
      <c r="Q408" s="10">
        <v>1</v>
      </c>
      <c r="R408" s="13">
        <v>0</v>
      </c>
      <c r="S408" s="10">
        <v>1</v>
      </c>
      <c r="T408" s="13">
        <v>0</v>
      </c>
      <c r="U408" s="13">
        <v>0</v>
      </c>
      <c r="V408" s="13">
        <v>0</v>
      </c>
      <c r="W408" s="13">
        <v>0</v>
      </c>
      <c r="X408" s="8">
        <v>920</v>
      </c>
      <c r="Y408" s="1">
        <f t="shared" si="6"/>
        <v>238</v>
      </c>
    </row>
    <row r="409" spans="1:25" x14ac:dyDescent="0.2">
      <c r="A409" s="6" t="str">
        <f>IF(D409="","",COUNTA($D$10:D409)+13)</f>
        <v/>
      </c>
      <c r="B409" s="24"/>
      <c r="C409" s="6"/>
      <c r="D409" s="25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8"/>
      <c r="Y409" s="1" t="str">
        <f t="shared" si="6"/>
        <v/>
      </c>
    </row>
    <row r="410" spans="1:25" x14ac:dyDescent="0.2">
      <c r="A410" s="6">
        <f>IF(D410="","",COUNTA($D$10:D410)+13)</f>
        <v>239</v>
      </c>
      <c r="B410" s="24"/>
      <c r="C410" s="6"/>
      <c r="D410" s="25" t="s">
        <v>30</v>
      </c>
      <c r="E410" s="10">
        <v>112</v>
      </c>
      <c r="F410" s="10">
        <v>1</v>
      </c>
      <c r="G410" s="10">
        <v>3</v>
      </c>
      <c r="H410" s="10">
        <v>4</v>
      </c>
      <c r="I410" s="10">
        <v>2</v>
      </c>
      <c r="J410" s="10">
        <v>4</v>
      </c>
      <c r="K410" s="10">
        <v>6</v>
      </c>
      <c r="L410" s="10">
        <v>19</v>
      </c>
      <c r="M410" s="10">
        <v>25</v>
      </c>
      <c r="N410" s="10">
        <v>12</v>
      </c>
      <c r="O410" s="10">
        <v>16</v>
      </c>
      <c r="P410" s="10">
        <v>5</v>
      </c>
      <c r="Q410" s="10">
        <v>7</v>
      </c>
      <c r="R410" s="10">
        <v>2</v>
      </c>
      <c r="S410" s="13">
        <v>0</v>
      </c>
      <c r="T410" s="10">
        <v>1</v>
      </c>
      <c r="U410" s="13">
        <v>0</v>
      </c>
      <c r="V410" s="13">
        <v>0</v>
      </c>
      <c r="W410" s="10">
        <v>5</v>
      </c>
      <c r="X410" s="8">
        <v>700</v>
      </c>
      <c r="Y410" s="1">
        <f t="shared" si="6"/>
        <v>239</v>
      </c>
    </row>
    <row r="411" spans="1:25" x14ac:dyDescent="0.2">
      <c r="A411" s="6">
        <f>IF(D411="","",COUNTA($D$10:D411)+13)</f>
        <v>240</v>
      </c>
      <c r="B411" s="24"/>
      <c r="C411" s="6"/>
      <c r="D411" s="25" t="s">
        <v>31</v>
      </c>
      <c r="E411" s="10">
        <v>234</v>
      </c>
      <c r="F411" s="10">
        <v>1</v>
      </c>
      <c r="G411" s="10">
        <v>4</v>
      </c>
      <c r="H411" s="10">
        <v>5</v>
      </c>
      <c r="I411" s="10">
        <v>4</v>
      </c>
      <c r="J411" s="10">
        <v>7</v>
      </c>
      <c r="K411" s="10">
        <v>18</v>
      </c>
      <c r="L411" s="10">
        <v>26</v>
      </c>
      <c r="M411" s="10">
        <v>43</v>
      </c>
      <c r="N411" s="10">
        <v>31</v>
      </c>
      <c r="O411" s="10">
        <v>28</v>
      </c>
      <c r="P411" s="10">
        <v>29</v>
      </c>
      <c r="Q411" s="10">
        <v>14</v>
      </c>
      <c r="R411" s="10">
        <v>8</v>
      </c>
      <c r="S411" s="10">
        <v>3</v>
      </c>
      <c r="T411" s="10">
        <v>2</v>
      </c>
      <c r="U411" s="10">
        <v>4</v>
      </c>
      <c r="V411" s="10">
        <v>1</v>
      </c>
      <c r="W411" s="10">
        <v>6</v>
      </c>
      <c r="X411" s="8">
        <v>800</v>
      </c>
      <c r="Y411" s="1">
        <f t="shared" si="6"/>
        <v>240</v>
      </c>
    </row>
    <row r="412" spans="1:25" x14ac:dyDescent="0.2">
      <c r="A412" s="6" t="str">
        <f>IF(D412="","",COUNTA($D$10:D412)+13)</f>
        <v/>
      </c>
      <c r="B412" s="24"/>
      <c r="C412" s="6"/>
      <c r="D412" s="25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8"/>
      <c r="Y412" s="1" t="str">
        <f t="shared" si="6"/>
        <v/>
      </c>
    </row>
    <row r="413" spans="1:25" x14ac:dyDescent="0.2">
      <c r="A413" s="6">
        <f>IF(D413="","",COUNTA($D$10:D413)+13)</f>
        <v>241</v>
      </c>
      <c r="B413" s="24"/>
      <c r="C413" s="6"/>
      <c r="D413" s="25" t="s">
        <v>76</v>
      </c>
      <c r="E413" s="7">
        <v>346</v>
      </c>
      <c r="F413" s="7">
        <v>2</v>
      </c>
      <c r="G413" s="7">
        <v>7</v>
      </c>
      <c r="H413" s="7">
        <v>9</v>
      </c>
      <c r="I413" s="7">
        <v>6</v>
      </c>
      <c r="J413" s="7">
        <v>11</v>
      </c>
      <c r="K413" s="7">
        <v>24</v>
      </c>
      <c r="L413" s="7">
        <v>45</v>
      </c>
      <c r="M413" s="7">
        <v>68</v>
      </c>
      <c r="N413" s="7">
        <v>43</v>
      </c>
      <c r="O413" s="7">
        <v>44</v>
      </c>
      <c r="P413" s="7">
        <v>34</v>
      </c>
      <c r="Q413" s="7">
        <v>21</v>
      </c>
      <c r="R413" s="7">
        <v>10</v>
      </c>
      <c r="S413" s="7">
        <v>3</v>
      </c>
      <c r="T413" s="7">
        <v>3</v>
      </c>
      <c r="U413" s="7">
        <v>4</v>
      </c>
      <c r="V413" s="7">
        <v>1</v>
      </c>
      <c r="W413" s="7">
        <v>11</v>
      </c>
      <c r="X413" s="17" t="s">
        <v>56</v>
      </c>
      <c r="Y413" s="1">
        <f t="shared" si="6"/>
        <v>241</v>
      </c>
    </row>
    <row r="414" spans="1:25" x14ac:dyDescent="0.2">
      <c r="A414" s="6" t="str">
        <f>IF(D414="","",COUNTA($D$10:D414)+13)</f>
        <v/>
      </c>
      <c r="B414" s="24"/>
      <c r="C414" s="6"/>
      <c r="D414" s="25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9"/>
      <c r="Y414" s="1" t="str">
        <f t="shared" si="6"/>
        <v/>
      </c>
    </row>
    <row r="415" spans="1:25" x14ac:dyDescent="0.2">
      <c r="A415" s="6">
        <f>IF(D415="","",COUNTA($D$10:D415)+13)</f>
        <v>242</v>
      </c>
      <c r="B415" s="24"/>
      <c r="C415" s="6"/>
      <c r="D415" s="25" t="s">
        <v>37</v>
      </c>
      <c r="E415" s="10">
        <v>21</v>
      </c>
      <c r="F415" s="13">
        <v>0</v>
      </c>
      <c r="G415" s="10">
        <v>1</v>
      </c>
      <c r="H415" s="13">
        <v>0</v>
      </c>
      <c r="I415" s="13">
        <v>0</v>
      </c>
      <c r="J415" s="13">
        <v>0</v>
      </c>
      <c r="K415" s="10">
        <v>1</v>
      </c>
      <c r="L415" s="10">
        <v>2</v>
      </c>
      <c r="M415" s="10">
        <v>1</v>
      </c>
      <c r="N415" s="13">
        <v>0</v>
      </c>
      <c r="O415" s="10">
        <v>5</v>
      </c>
      <c r="P415" s="10">
        <v>3</v>
      </c>
      <c r="Q415" s="13">
        <v>0</v>
      </c>
      <c r="R415" s="13">
        <v>0</v>
      </c>
      <c r="S415" s="10">
        <v>2</v>
      </c>
      <c r="T415" s="10">
        <v>1</v>
      </c>
      <c r="U415" s="10">
        <v>1</v>
      </c>
      <c r="V415" s="10">
        <v>2</v>
      </c>
      <c r="W415" s="10">
        <v>2</v>
      </c>
      <c r="X415" s="8">
        <v>1397</v>
      </c>
      <c r="Y415" s="1">
        <f t="shared" si="6"/>
        <v>242</v>
      </c>
    </row>
    <row r="416" spans="1:25" x14ac:dyDescent="0.2">
      <c r="A416" s="6">
        <f>IF(D416="","",COUNTA($D$10:D416)+13)</f>
        <v>243</v>
      </c>
      <c r="B416" s="24"/>
      <c r="C416" s="6"/>
      <c r="D416" s="25" t="s">
        <v>38</v>
      </c>
      <c r="E416" s="10">
        <v>44</v>
      </c>
      <c r="F416" s="13">
        <v>0</v>
      </c>
      <c r="G416" s="13">
        <v>0</v>
      </c>
      <c r="H416" s="10">
        <v>1</v>
      </c>
      <c r="I416" s="10">
        <v>1</v>
      </c>
      <c r="J416" s="13">
        <v>0</v>
      </c>
      <c r="K416" s="10">
        <v>1</v>
      </c>
      <c r="L416" s="10">
        <v>1</v>
      </c>
      <c r="M416" s="10">
        <v>4</v>
      </c>
      <c r="N416" s="10">
        <v>4</v>
      </c>
      <c r="O416" s="10">
        <v>4</v>
      </c>
      <c r="P416" s="10">
        <v>7</v>
      </c>
      <c r="Q416" s="10">
        <v>7</v>
      </c>
      <c r="R416" s="10">
        <v>2</v>
      </c>
      <c r="S416" s="10">
        <v>2</v>
      </c>
      <c r="T416" s="13">
        <v>0</v>
      </c>
      <c r="U416" s="13">
        <v>0</v>
      </c>
      <c r="V416" s="10">
        <v>4</v>
      </c>
      <c r="W416" s="10">
        <v>6</v>
      </c>
      <c r="X416" s="8">
        <v>1648</v>
      </c>
      <c r="Y416" s="1">
        <f t="shared" si="6"/>
        <v>243</v>
      </c>
    </row>
    <row r="417" spans="1:25" x14ac:dyDescent="0.2">
      <c r="A417" s="6">
        <f>IF(D417="","",COUNTA($D$10:D417)+13)</f>
        <v>244</v>
      </c>
      <c r="B417" s="24"/>
      <c r="C417" s="6"/>
      <c r="D417" s="25" t="s">
        <v>39</v>
      </c>
      <c r="E417" s="10">
        <v>10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0">
        <v>1</v>
      </c>
      <c r="P417" s="10">
        <v>1</v>
      </c>
      <c r="Q417" s="10">
        <v>1</v>
      </c>
      <c r="R417" s="10">
        <v>1</v>
      </c>
      <c r="S417" s="13">
        <v>0</v>
      </c>
      <c r="T417" s="13">
        <v>0</v>
      </c>
      <c r="U417" s="10">
        <v>5</v>
      </c>
      <c r="V417" s="10">
        <v>1</v>
      </c>
      <c r="W417" s="13">
        <v>0</v>
      </c>
      <c r="X417" s="8">
        <v>5000</v>
      </c>
      <c r="Y417" s="1">
        <f t="shared" si="6"/>
        <v>244</v>
      </c>
    </row>
    <row r="418" spans="1:25" x14ac:dyDescent="0.2">
      <c r="A418" s="6" t="str">
        <f>IF(D418="","",COUNTA($D$10:D418)-6)</f>
        <v/>
      </c>
      <c r="B418" s="24"/>
      <c r="C418" s="6"/>
      <c r="D418" s="25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8"/>
      <c r="Y418" s="1" t="str">
        <f t="shared" si="6"/>
        <v/>
      </c>
    </row>
    <row r="419" spans="1:25" x14ac:dyDescent="0.2">
      <c r="A419" s="6">
        <v>245</v>
      </c>
      <c r="B419" s="24"/>
      <c r="C419" s="25" t="s">
        <v>33</v>
      </c>
      <c r="E419" s="7">
        <v>1076</v>
      </c>
      <c r="F419" s="7">
        <v>11</v>
      </c>
      <c r="G419" s="7">
        <v>107</v>
      </c>
      <c r="H419" s="7">
        <v>64</v>
      </c>
      <c r="I419" s="7">
        <v>63</v>
      </c>
      <c r="J419" s="7">
        <v>83</v>
      </c>
      <c r="K419" s="7">
        <v>99</v>
      </c>
      <c r="L419" s="7">
        <v>126</v>
      </c>
      <c r="M419" s="7">
        <v>163</v>
      </c>
      <c r="N419" s="7">
        <v>84</v>
      </c>
      <c r="O419" s="7">
        <v>99</v>
      </c>
      <c r="P419" s="7">
        <v>84</v>
      </c>
      <c r="Q419" s="7">
        <v>29</v>
      </c>
      <c r="R419" s="7">
        <v>15</v>
      </c>
      <c r="S419" s="7">
        <v>10</v>
      </c>
      <c r="T419" s="7">
        <v>4</v>
      </c>
      <c r="U419" s="7">
        <v>6</v>
      </c>
      <c r="V419" s="7">
        <v>3</v>
      </c>
      <c r="W419" s="7">
        <v>26</v>
      </c>
      <c r="X419" s="8">
        <v>543.5</v>
      </c>
      <c r="Y419" s="1">
        <f t="shared" si="6"/>
        <v>245</v>
      </c>
    </row>
    <row r="420" spans="1:25" x14ac:dyDescent="0.2">
      <c r="A420" s="6" t="str">
        <f>IF(D420="","",COUNTA($D$10:D420)-6)</f>
        <v/>
      </c>
      <c r="B420" s="24"/>
      <c r="C420" s="6"/>
      <c r="D420" s="25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8"/>
      <c r="Y420" s="1" t="str">
        <f t="shared" si="6"/>
        <v/>
      </c>
    </row>
    <row r="421" spans="1:25" x14ac:dyDescent="0.2">
      <c r="A421" s="6">
        <f>IF(D421="","",COUNTA($D$10:D421)+14)</f>
        <v>246</v>
      </c>
      <c r="B421" s="24"/>
      <c r="C421" s="6"/>
      <c r="D421" s="25" t="s">
        <v>21</v>
      </c>
      <c r="E421" s="10">
        <v>24</v>
      </c>
      <c r="F421" s="13">
        <v>0</v>
      </c>
      <c r="G421" s="10">
        <v>6</v>
      </c>
      <c r="H421" s="10">
        <v>7</v>
      </c>
      <c r="I421" s="10">
        <v>1</v>
      </c>
      <c r="J421" s="10">
        <v>7</v>
      </c>
      <c r="K421" s="13">
        <v>0</v>
      </c>
      <c r="L421" s="10">
        <v>3</v>
      </c>
      <c r="M421" s="13">
        <v>0</v>
      </c>
      <c r="N421" s="13">
        <v>0</v>
      </c>
      <c r="O421" s="13">
        <v>0</v>
      </c>
      <c r="P421" s="13">
        <v>0</v>
      </c>
      <c r="Q421" s="13">
        <v>0</v>
      </c>
      <c r="R421" s="13">
        <v>0</v>
      </c>
      <c r="S421" s="13">
        <v>0</v>
      </c>
      <c r="T421" s="13">
        <v>0</v>
      </c>
      <c r="U421" s="13">
        <v>0</v>
      </c>
      <c r="V421" s="13">
        <v>0</v>
      </c>
      <c r="W421" s="13">
        <v>0</v>
      </c>
      <c r="X421" s="8">
        <v>110</v>
      </c>
      <c r="Y421" s="1">
        <f t="shared" si="6"/>
        <v>246</v>
      </c>
    </row>
    <row r="422" spans="1:25" x14ac:dyDescent="0.2">
      <c r="A422" s="6">
        <f>IF(D422="","",COUNTA($D$10:D422)+14)</f>
        <v>247</v>
      </c>
      <c r="B422" s="24"/>
      <c r="C422" s="6"/>
      <c r="D422" s="25" t="s">
        <v>23</v>
      </c>
      <c r="E422" s="10">
        <v>13</v>
      </c>
      <c r="F422" s="13">
        <v>0</v>
      </c>
      <c r="G422" s="10">
        <v>1</v>
      </c>
      <c r="H422" s="10">
        <v>3</v>
      </c>
      <c r="I422" s="10">
        <v>2</v>
      </c>
      <c r="J422" s="10">
        <v>2</v>
      </c>
      <c r="K422" s="10">
        <v>2</v>
      </c>
      <c r="L422" s="13">
        <v>0</v>
      </c>
      <c r="M422" s="10">
        <v>3</v>
      </c>
      <c r="N422" s="13">
        <v>0</v>
      </c>
      <c r="O422" s="13">
        <v>0</v>
      </c>
      <c r="P422" s="13">
        <v>0</v>
      </c>
      <c r="Q422" s="13">
        <v>0</v>
      </c>
      <c r="R422" s="13">
        <v>0</v>
      </c>
      <c r="S422" s="13">
        <v>0</v>
      </c>
      <c r="T422" s="13">
        <v>0</v>
      </c>
      <c r="U422" s="13">
        <v>0</v>
      </c>
      <c r="V422" s="13">
        <v>0</v>
      </c>
      <c r="W422" s="13">
        <v>0</v>
      </c>
      <c r="X422" s="8">
        <v>180</v>
      </c>
      <c r="Y422" s="1">
        <f t="shared" si="6"/>
        <v>247</v>
      </c>
    </row>
    <row r="423" spans="1:25" x14ac:dyDescent="0.2">
      <c r="A423" s="6" t="str">
        <f>IF(D423="","",COUNTA($D$10:D423)+14)</f>
        <v/>
      </c>
      <c r="B423" s="24"/>
      <c r="C423" s="6"/>
      <c r="D423" s="25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8"/>
      <c r="Y423" s="1" t="str">
        <f t="shared" si="6"/>
        <v/>
      </c>
    </row>
    <row r="424" spans="1:25" x14ac:dyDescent="0.2">
      <c r="A424" s="6">
        <f>IF(D424="","",COUNTA($D$10:D424)+14)</f>
        <v>248</v>
      </c>
      <c r="B424" s="24"/>
      <c r="C424" s="6"/>
      <c r="D424" s="25" t="s">
        <v>24</v>
      </c>
      <c r="E424" s="10">
        <v>45</v>
      </c>
      <c r="F424" s="13">
        <v>0</v>
      </c>
      <c r="G424" s="10">
        <v>17</v>
      </c>
      <c r="H424" s="10">
        <v>3</v>
      </c>
      <c r="I424" s="10">
        <v>6</v>
      </c>
      <c r="J424" s="10">
        <v>5</v>
      </c>
      <c r="K424" s="10">
        <v>7</v>
      </c>
      <c r="L424" s="10">
        <v>4</v>
      </c>
      <c r="M424" s="10">
        <v>2</v>
      </c>
      <c r="N424" s="13">
        <v>0</v>
      </c>
      <c r="O424" s="13">
        <v>0</v>
      </c>
      <c r="P424" s="13">
        <v>0</v>
      </c>
      <c r="Q424" s="13">
        <v>0</v>
      </c>
      <c r="R424" s="13">
        <v>0</v>
      </c>
      <c r="S424" s="13">
        <v>0</v>
      </c>
      <c r="T424" s="13">
        <v>0</v>
      </c>
      <c r="U424" s="13">
        <v>0</v>
      </c>
      <c r="V424" s="13">
        <v>0</v>
      </c>
      <c r="W424" s="10">
        <v>1</v>
      </c>
      <c r="X424" s="8">
        <v>142.5</v>
      </c>
      <c r="Y424" s="1">
        <f t="shared" si="6"/>
        <v>248</v>
      </c>
    </row>
    <row r="425" spans="1:25" x14ac:dyDescent="0.2">
      <c r="A425" s="6">
        <f>IF(D425="","",COUNTA($D$10:D425)+14)</f>
        <v>249</v>
      </c>
      <c r="B425" s="24"/>
      <c r="C425" s="6"/>
      <c r="D425" s="25" t="s">
        <v>25</v>
      </c>
      <c r="E425" s="10">
        <v>131</v>
      </c>
      <c r="F425" s="10">
        <v>2</v>
      </c>
      <c r="G425" s="10">
        <v>30</v>
      </c>
      <c r="H425" s="10">
        <v>13</v>
      </c>
      <c r="I425" s="10">
        <v>16</v>
      </c>
      <c r="J425" s="10">
        <v>19</v>
      </c>
      <c r="K425" s="10">
        <v>14</v>
      </c>
      <c r="L425" s="10">
        <v>12</v>
      </c>
      <c r="M425" s="10">
        <v>18</v>
      </c>
      <c r="N425" s="10">
        <v>3</v>
      </c>
      <c r="O425" s="10">
        <v>1</v>
      </c>
      <c r="P425" s="13">
        <v>0</v>
      </c>
      <c r="Q425" s="13">
        <v>0</v>
      </c>
      <c r="R425" s="13">
        <v>0</v>
      </c>
      <c r="S425" s="13">
        <v>0</v>
      </c>
      <c r="T425" s="13">
        <v>0</v>
      </c>
      <c r="U425" s="13">
        <v>0</v>
      </c>
      <c r="V425" s="13">
        <v>0</v>
      </c>
      <c r="W425" s="10">
        <v>3</v>
      </c>
      <c r="X425" s="8">
        <v>180.5</v>
      </c>
      <c r="Y425" s="1">
        <f t="shared" si="6"/>
        <v>249</v>
      </c>
    </row>
    <row r="426" spans="1:25" x14ac:dyDescent="0.2">
      <c r="A426" s="6" t="str">
        <f>IF(D426="","",COUNTA($D$10:D426)+14)</f>
        <v/>
      </c>
      <c r="B426" s="24"/>
      <c r="C426" s="6"/>
      <c r="D426" s="25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8"/>
      <c r="Y426" s="1" t="str">
        <f t="shared" si="6"/>
        <v/>
      </c>
    </row>
    <row r="427" spans="1:25" x14ac:dyDescent="0.2">
      <c r="A427" s="6">
        <f>IF(D427="","",COUNTA($D$10:D427)+14)</f>
        <v>250</v>
      </c>
      <c r="B427" s="24"/>
      <c r="C427" s="6"/>
      <c r="D427" s="25" t="s">
        <v>76</v>
      </c>
      <c r="E427" s="7">
        <v>176</v>
      </c>
      <c r="F427" s="7">
        <v>2</v>
      </c>
      <c r="G427" s="7">
        <v>47</v>
      </c>
      <c r="H427" s="7">
        <v>16</v>
      </c>
      <c r="I427" s="7">
        <v>22</v>
      </c>
      <c r="J427" s="7">
        <v>24</v>
      </c>
      <c r="K427" s="7">
        <v>21</v>
      </c>
      <c r="L427" s="7">
        <v>16</v>
      </c>
      <c r="M427" s="7">
        <v>20</v>
      </c>
      <c r="N427" s="7">
        <v>3</v>
      </c>
      <c r="O427" s="7">
        <v>1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7">
        <v>4</v>
      </c>
      <c r="X427" s="17" t="s">
        <v>56</v>
      </c>
      <c r="Y427" s="1">
        <f t="shared" si="6"/>
        <v>250</v>
      </c>
    </row>
    <row r="428" spans="1:25" x14ac:dyDescent="0.2">
      <c r="A428" s="6" t="str">
        <f>IF(D428="","",COUNTA($D$10:D428)+14)</f>
        <v/>
      </c>
      <c r="B428" s="24"/>
      <c r="C428" s="6"/>
      <c r="D428" s="25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9"/>
      <c r="Y428" s="1" t="str">
        <f t="shared" si="6"/>
        <v/>
      </c>
    </row>
    <row r="429" spans="1:25" x14ac:dyDescent="0.2">
      <c r="A429" s="6">
        <f>IF(D429="","",COUNTA($D$10:D429)+14)</f>
        <v>251</v>
      </c>
      <c r="B429" s="24"/>
      <c r="C429" s="6"/>
      <c r="D429" s="25" t="s">
        <v>26</v>
      </c>
      <c r="E429" s="10">
        <v>2</v>
      </c>
      <c r="F429" s="10">
        <v>1</v>
      </c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10">
        <v>1</v>
      </c>
      <c r="M429" s="13">
        <v>0</v>
      </c>
      <c r="N429" s="13">
        <v>0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3">
        <v>0</v>
      </c>
      <c r="U429" s="13">
        <v>0</v>
      </c>
      <c r="V429" s="13">
        <v>0</v>
      </c>
      <c r="W429" s="13">
        <v>0</v>
      </c>
      <c r="X429" s="8">
        <v>200</v>
      </c>
      <c r="Y429" s="1">
        <f t="shared" si="6"/>
        <v>251</v>
      </c>
    </row>
    <row r="430" spans="1:25" x14ac:dyDescent="0.2">
      <c r="A430" s="6" t="str">
        <f>IF(D430="","",COUNTA($D$10:D430)+14)</f>
        <v/>
      </c>
      <c r="B430" s="24"/>
      <c r="C430" s="6"/>
      <c r="D430" s="25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8"/>
      <c r="Y430" s="1" t="str">
        <f t="shared" si="6"/>
        <v/>
      </c>
    </row>
    <row r="431" spans="1:25" x14ac:dyDescent="0.2">
      <c r="A431" s="6">
        <f>IF(D431="","",COUNTA($D$10:D431)+14)</f>
        <v>252</v>
      </c>
      <c r="B431" s="24"/>
      <c r="C431" s="6"/>
      <c r="D431" s="25" t="s">
        <v>27</v>
      </c>
      <c r="E431" s="10">
        <v>139</v>
      </c>
      <c r="F431" s="10">
        <v>5</v>
      </c>
      <c r="G431" s="10">
        <v>18</v>
      </c>
      <c r="H431" s="10">
        <v>7</v>
      </c>
      <c r="I431" s="10">
        <v>12</v>
      </c>
      <c r="J431" s="10">
        <v>14</v>
      </c>
      <c r="K431" s="10">
        <v>26</v>
      </c>
      <c r="L431" s="10">
        <v>21</v>
      </c>
      <c r="M431" s="10">
        <v>20</v>
      </c>
      <c r="N431" s="10">
        <v>8</v>
      </c>
      <c r="O431" s="10">
        <v>2</v>
      </c>
      <c r="P431" s="10">
        <v>2</v>
      </c>
      <c r="Q431" s="13">
        <v>0</v>
      </c>
      <c r="R431" s="13">
        <v>0</v>
      </c>
      <c r="S431" s="13">
        <v>0</v>
      </c>
      <c r="T431" s="13">
        <v>0</v>
      </c>
      <c r="U431" s="13">
        <v>0</v>
      </c>
      <c r="V431" s="13">
        <v>0</v>
      </c>
      <c r="W431" s="10">
        <v>4</v>
      </c>
      <c r="X431" s="8">
        <v>300</v>
      </c>
      <c r="Y431" s="1">
        <f t="shared" si="6"/>
        <v>252</v>
      </c>
    </row>
    <row r="432" spans="1:25" x14ac:dyDescent="0.2">
      <c r="A432" s="6">
        <f>IF(D432="","",COUNTA($D$10:D432)+14)</f>
        <v>253</v>
      </c>
      <c r="B432" s="24"/>
      <c r="C432" s="6"/>
      <c r="D432" s="25" t="s">
        <v>28</v>
      </c>
      <c r="E432" s="10">
        <v>213</v>
      </c>
      <c r="F432" s="10">
        <v>1</v>
      </c>
      <c r="G432" s="10">
        <v>24</v>
      </c>
      <c r="H432" s="10">
        <v>17</v>
      </c>
      <c r="I432" s="10">
        <v>11</v>
      </c>
      <c r="J432" s="10">
        <v>22</v>
      </c>
      <c r="K432" s="10">
        <v>23</v>
      </c>
      <c r="L432" s="10">
        <v>30</v>
      </c>
      <c r="M432" s="10">
        <v>45</v>
      </c>
      <c r="N432" s="10">
        <v>19</v>
      </c>
      <c r="O432" s="10">
        <v>11</v>
      </c>
      <c r="P432" s="10">
        <v>3</v>
      </c>
      <c r="Q432" s="10">
        <v>1</v>
      </c>
      <c r="R432" s="13">
        <v>0</v>
      </c>
      <c r="S432" s="13">
        <v>0</v>
      </c>
      <c r="T432" s="13">
        <v>0</v>
      </c>
      <c r="U432" s="13">
        <v>0</v>
      </c>
      <c r="V432" s="13">
        <v>0</v>
      </c>
      <c r="W432" s="10">
        <v>6</v>
      </c>
      <c r="X432" s="8">
        <v>400</v>
      </c>
      <c r="Y432" s="1">
        <f t="shared" si="6"/>
        <v>253</v>
      </c>
    </row>
    <row r="433" spans="1:25" x14ac:dyDescent="0.2">
      <c r="A433" s="6" t="str">
        <f>IF(D433="","",COUNTA($D$10:D433)+14)</f>
        <v/>
      </c>
      <c r="B433" s="24"/>
      <c r="C433" s="6"/>
      <c r="D433" s="25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8"/>
      <c r="Y433" s="1" t="str">
        <f t="shared" si="6"/>
        <v/>
      </c>
    </row>
    <row r="434" spans="1:25" x14ac:dyDescent="0.2">
      <c r="A434" s="6">
        <f>IF(D434="","",COUNTA($D$10:D434)+14)</f>
        <v>254</v>
      </c>
      <c r="B434" s="24"/>
      <c r="C434" s="6"/>
      <c r="D434" s="25" t="s">
        <v>76</v>
      </c>
      <c r="E434" s="7">
        <v>352</v>
      </c>
      <c r="F434" s="7">
        <v>6</v>
      </c>
      <c r="G434" s="7">
        <v>42</v>
      </c>
      <c r="H434" s="7">
        <v>24</v>
      </c>
      <c r="I434" s="7">
        <v>23</v>
      </c>
      <c r="J434" s="7">
        <v>36</v>
      </c>
      <c r="K434" s="7">
        <v>49</v>
      </c>
      <c r="L434" s="7">
        <v>51</v>
      </c>
      <c r="M434" s="7">
        <v>65</v>
      </c>
      <c r="N434" s="7">
        <v>27</v>
      </c>
      <c r="O434" s="7">
        <v>13</v>
      </c>
      <c r="P434" s="7">
        <v>5</v>
      </c>
      <c r="Q434" s="7">
        <v>1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7">
        <v>10</v>
      </c>
      <c r="X434" s="17" t="s">
        <v>56</v>
      </c>
      <c r="Y434" s="1">
        <f t="shared" si="6"/>
        <v>254</v>
      </c>
    </row>
    <row r="435" spans="1:25" x14ac:dyDescent="0.2">
      <c r="A435" s="6" t="str">
        <f>IF(D435="","",COUNTA($D$10:D435)+14)</f>
        <v/>
      </c>
      <c r="B435" s="24"/>
      <c r="C435" s="6"/>
      <c r="D435" s="25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9"/>
      <c r="Y435" s="1" t="str">
        <f t="shared" si="6"/>
        <v/>
      </c>
    </row>
    <row r="436" spans="1:25" x14ac:dyDescent="0.2">
      <c r="A436" s="6">
        <f>IF(D436="","",COUNTA($D$10:D436)+14)</f>
        <v>255</v>
      </c>
      <c r="B436" s="24"/>
      <c r="C436" s="6"/>
      <c r="D436" s="25" t="s">
        <v>29</v>
      </c>
      <c r="E436" s="10">
        <v>17</v>
      </c>
      <c r="F436" s="13">
        <v>0</v>
      </c>
      <c r="G436" s="13">
        <v>0</v>
      </c>
      <c r="H436" s="13">
        <v>0</v>
      </c>
      <c r="I436" s="10">
        <v>2</v>
      </c>
      <c r="J436" s="13">
        <v>0</v>
      </c>
      <c r="K436" s="10">
        <v>1</v>
      </c>
      <c r="L436" s="13">
        <v>0</v>
      </c>
      <c r="M436" s="10">
        <v>1</v>
      </c>
      <c r="N436" s="10">
        <v>5</v>
      </c>
      <c r="O436" s="10">
        <v>3</v>
      </c>
      <c r="P436" s="10">
        <v>2</v>
      </c>
      <c r="Q436" s="10">
        <v>1</v>
      </c>
      <c r="R436" s="13">
        <v>0</v>
      </c>
      <c r="S436" s="13">
        <v>0</v>
      </c>
      <c r="T436" s="13">
        <v>0</v>
      </c>
      <c r="U436" s="13">
        <v>0</v>
      </c>
      <c r="V436" s="13">
        <v>0</v>
      </c>
      <c r="W436" s="10">
        <v>2</v>
      </c>
      <c r="X436" s="8">
        <v>960</v>
      </c>
      <c r="Y436" s="1">
        <f t="shared" si="6"/>
        <v>255</v>
      </c>
    </row>
    <row r="437" spans="1:25" x14ac:dyDescent="0.2">
      <c r="A437" s="6">
        <f>IF(D437="","",COUNTA($D$10:D437)+14)</f>
        <v>256</v>
      </c>
      <c r="B437" s="24"/>
      <c r="C437" s="6"/>
      <c r="D437" s="25" t="s">
        <v>30</v>
      </c>
      <c r="E437" s="10">
        <v>118</v>
      </c>
      <c r="F437" s="13">
        <v>0</v>
      </c>
      <c r="G437" s="10">
        <v>4</v>
      </c>
      <c r="H437" s="10">
        <v>9</v>
      </c>
      <c r="I437" s="10">
        <v>9</v>
      </c>
      <c r="J437" s="10">
        <v>7</v>
      </c>
      <c r="K437" s="10">
        <v>10</v>
      </c>
      <c r="L437" s="10">
        <v>25</v>
      </c>
      <c r="M437" s="10">
        <v>15</v>
      </c>
      <c r="N437" s="10">
        <v>10</v>
      </c>
      <c r="O437" s="10">
        <v>16</v>
      </c>
      <c r="P437" s="10">
        <v>7</v>
      </c>
      <c r="Q437" s="10">
        <v>1</v>
      </c>
      <c r="R437" s="10">
        <v>1</v>
      </c>
      <c r="S437" s="13">
        <v>0</v>
      </c>
      <c r="T437" s="13">
        <v>0</v>
      </c>
      <c r="U437" s="13">
        <v>0</v>
      </c>
      <c r="V437" s="13">
        <v>0</v>
      </c>
      <c r="W437" s="10">
        <v>4</v>
      </c>
      <c r="X437" s="8">
        <v>546</v>
      </c>
      <c r="Y437" s="1">
        <f t="shared" si="6"/>
        <v>256</v>
      </c>
    </row>
    <row r="438" spans="1:25" x14ac:dyDescent="0.2">
      <c r="A438" s="6">
        <f>IF(D438="","",COUNTA($D$10:D438)+14)</f>
        <v>257</v>
      </c>
      <c r="B438" s="24"/>
      <c r="C438" s="6"/>
      <c r="D438" s="25" t="s">
        <v>31</v>
      </c>
      <c r="E438" s="10">
        <v>257</v>
      </c>
      <c r="F438" s="10">
        <v>2</v>
      </c>
      <c r="G438" s="10">
        <v>7</v>
      </c>
      <c r="H438" s="10">
        <v>4</v>
      </c>
      <c r="I438" s="10">
        <v>4</v>
      </c>
      <c r="J438" s="10">
        <v>6</v>
      </c>
      <c r="K438" s="10">
        <v>15</v>
      </c>
      <c r="L438" s="10">
        <v>26</v>
      </c>
      <c r="M438" s="10">
        <v>49</v>
      </c>
      <c r="N438" s="10">
        <v>32</v>
      </c>
      <c r="O438" s="10">
        <v>43</v>
      </c>
      <c r="P438" s="10">
        <v>41</v>
      </c>
      <c r="Q438" s="10">
        <v>10</v>
      </c>
      <c r="R438" s="10">
        <v>6</v>
      </c>
      <c r="S438" s="10">
        <v>5</v>
      </c>
      <c r="T438" s="10">
        <v>1</v>
      </c>
      <c r="U438" s="10">
        <v>2</v>
      </c>
      <c r="V438" s="10">
        <v>1</v>
      </c>
      <c r="W438" s="10">
        <v>3</v>
      </c>
      <c r="X438" s="8">
        <v>864.5</v>
      </c>
      <c r="Y438" s="1">
        <f t="shared" si="6"/>
        <v>257</v>
      </c>
    </row>
    <row r="439" spans="1:25" x14ac:dyDescent="0.2">
      <c r="A439" s="6" t="str">
        <f>IF(D439="","",COUNTA($D$10:D439)+14)</f>
        <v/>
      </c>
      <c r="B439" s="24"/>
      <c r="C439" s="6"/>
      <c r="D439" s="25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8"/>
      <c r="Y439" s="1" t="str">
        <f t="shared" si="6"/>
        <v/>
      </c>
    </row>
    <row r="440" spans="1:25" x14ac:dyDescent="0.2">
      <c r="A440" s="6">
        <f>IF(D440="","",COUNTA($D$10:D440)+14)</f>
        <v>258</v>
      </c>
      <c r="B440" s="24"/>
      <c r="C440" s="6"/>
      <c r="D440" s="25" t="s">
        <v>76</v>
      </c>
      <c r="E440" s="7">
        <v>375</v>
      </c>
      <c r="F440" s="7">
        <v>2</v>
      </c>
      <c r="G440" s="7">
        <v>11</v>
      </c>
      <c r="H440" s="7">
        <v>13</v>
      </c>
      <c r="I440" s="7">
        <v>13</v>
      </c>
      <c r="J440" s="7">
        <v>13</v>
      </c>
      <c r="K440" s="7">
        <v>25</v>
      </c>
      <c r="L440" s="7">
        <v>51</v>
      </c>
      <c r="M440" s="7">
        <v>64</v>
      </c>
      <c r="N440" s="7">
        <v>42</v>
      </c>
      <c r="O440" s="7">
        <v>59</v>
      </c>
      <c r="P440" s="7">
        <v>48</v>
      </c>
      <c r="Q440" s="7">
        <v>11</v>
      </c>
      <c r="R440" s="7">
        <v>7</v>
      </c>
      <c r="S440" s="7">
        <v>5</v>
      </c>
      <c r="T440" s="7">
        <v>1</v>
      </c>
      <c r="U440" s="7">
        <v>2</v>
      </c>
      <c r="V440" s="7">
        <v>1</v>
      </c>
      <c r="W440" s="7">
        <v>7</v>
      </c>
      <c r="X440" s="17" t="s">
        <v>56</v>
      </c>
      <c r="Y440" s="1">
        <f t="shared" si="6"/>
        <v>258</v>
      </c>
    </row>
    <row r="441" spans="1:25" x14ac:dyDescent="0.2">
      <c r="A441" s="6" t="str">
        <f>IF(D441="","",COUNTA($D$10:D441)+14)</f>
        <v/>
      </c>
      <c r="B441" s="24"/>
      <c r="C441" s="6"/>
      <c r="D441" s="25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9"/>
      <c r="Y441" s="1" t="str">
        <f t="shared" si="6"/>
        <v/>
      </c>
    </row>
    <row r="442" spans="1:25" x14ac:dyDescent="0.2">
      <c r="A442" s="6">
        <f>IF(D442="","",COUNTA($D$10:D442)+14)</f>
        <v>259</v>
      </c>
      <c r="B442" s="24"/>
      <c r="C442" s="6"/>
      <c r="D442" s="25" t="s">
        <v>37</v>
      </c>
      <c r="E442" s="10">
        <v>41</v>
      </c>
      <c r="F442" s="13">
        <v>0</v>
      </c>
      <c r="G442" s="13">
        <v>0</v>
      </c>
      <c r="H442" s="13">
        <v>0</v>
      </c>
      <c r="I442" s="13">
        <v>0</v>
      </c>
      <c r="J442" s="10">
        <v>1</v>
      </c>
      <c r="K442" s="13">
        <v>0</v>
      </c>
      <c r="L442" s="10">
        <v>2</v>
      </c>
      <c r="M442" s="10">
        <v>6</v>
      </c>
      <c r="N442" s="10">
        <v>2</v>
      </c>
      <c r="O442" s="10">
        <v>9</v>
      </c>
      <c r="P442" s="10">
        <v>13</v>
      </c>
      <c r="Q442" s="10">
        <v>4</v>
      </c>
      <c r="R442" s="10">
        <v>2</v>
      </c>
      <c r="S442" s="13">
        <v>0</v>
      </c>
      <c r="T442" s="13">
        <v>0</v>
      </c>
      <c r="U442" s="10">
        <v>1</v>
      </c>
      <c r="V442" s="13">
        <v>0</v>
      </c>
      <c r="W442" s="10">
        <v>1</v>
      </c>
      <c r="X442" s="8">
        <v>1462</v>
      </c>
      <c r="Y442" s="1">
        <f t="shared" si="6"/>
        <v>259</v>
      </c>
    </row>
    <row r="443" spans="1:25" x14ac:dyDescent="0.2">
      <c r="A443" s="6">
        <f>IF(D443="","",COUNTA($D$10:D443)+14)</f>
        <v>260</v>
      </c>
      <c r="B443" s="24"/>
      <c r="C443" s="6"/>
      <c r="D443" s="25" t="s">
        <v>38</v>
      </c>
      <c r="E443" s="10">
        <v>67</v>
      </c>
      <c r="F443" s="13">
        <v>0</v>
      </c>
      <c r="G443" s="13">
        <v>0</v>
      </c>
      <c r="H443" s="10">
        <v>1</v>
      </c>
      <c r="I443" s="13">
        <v>0</v>
      </c>
      <c r="J443" s="13">
        <v>0</v>
      </c>
      <c r="K443" s="13">
        <v>0</v>
      </c>
      <c r="L443" s="10">
        <v>2</v>
      </c>
      <c r="M443" s="10">
        <v>4</v>
      </c>
      <c r="N443" s="10">
        <v>5</v>
      </c>
      <c r="O443" s="10">
        <v>13</v>
      </c>
      <c r="P443" s="10">
        <v>16</v>
      </c>
      <c r="Q443" s="10">
        <v>11</v>
      </c>
      <c r="R443" s="10">
        <v>5</v>
      </c>
      <c r="S443" s="10">
        <v>5</v>
      </c>
      <c r="T443" s="10">
        <v>1</v>
      </c>
      <c r="U443" s="10">
        <v>1</v>
      </c>
      <c r="V443" s="10">
        <v>1</v>
      </c>
      <c r="W443" s="10">
        <v>2</v>
      </c>
      <c r="X443" s="8">
        <v>1770</v>
      </c>
      <c r="Y443" s="1">
        <f t="shared" si="6"/>
        <v>260</v>
      </c>
    </row>
    <row r="444" spans="1:25" x14ac:dyDescent="0.2">
      <c r="A444" s="6">
        <f>IF(D444="","",COUNTA($D$10:D444)+14)</f>
        <v>261</v>
      </c>
      <c r="B444" s="24"/>
      <c r="C444" s="6"/>
      <c r="D444" s="25" t="s">
        <v>39</v>
      </c>
      <c r="E444" s="10">
        <v>9</v>
      </c>
      <c r="F444" s="13">
        <v>0</v>
      </c>
      <c r="G444" s="13">
        <v>0</v>
      </c>
      <c r="H444" s="13">
        <v>0</v>
      </c>
      <c r="I444" s="13">
        <v>0</v>
      </c>
      <c r="J444" s="13">
        <v>0</v>
      </c>
      <c r="K444" s="10">
        <v>1</v>
      </c>
      <c r="L444" s="13">
        <v>0</v>
      </c>
      <c r="M444" s="13">
        <v>0</v>
      </c>
      <c r="N444" s="13">
        <v>0</v>
      </c>
      <c r="O444" s="10">
        <v>1</v>
      </c>
      <c r="P444" s="13">
        <v>0</v>
      </c>
      <c r="Q444" s="10">
        <v>1</v>
      </c>
      <c r="R444" s="10">
        <v>1</v>
      </c>
      <c r="S444" s="13">
        <v>0</v>
      </c>
      <c r="T444" s="10">
        <v>2</v>
      </c>
      <c r="U444" s="10">
        <v>2</v>
      </c>
      <c r="V444" s="10">
        <v>1</v>
      </c>
      <c r="W444" s="13">
        <v>0</v>
      </c>
      <c r="X444" s="8">
        <v>4046</v>
      </c>
      <c r="Y444" s="1">
        <f t="shared" si="6"/>
        <v>261</v>
      </c>
    </row>
    <row r="445" spans="1:25" x14ac:dyDescent="0.2">
      <c r="A445" s="6" t="str">
        <f>IF(D445="","",COUNTA($D$10:D445)-6)</f>
        <v/>
      </c>
      <c r="B445" s="24"/>
      <c r="C445" s="6"/>
      <c r="D445" s="25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8"/>
      <c r="Y445" s="1" t="str">
        <f t="shared" si="6"/>
        <v/>
      </c>
    </row>
    <row r="446" spans="1:25" x14ac:dyDescent="0.2">
      <c r="A446" s="6">
        <v>262</v>
      </c>
      <c r="B446" s="9" t="s">
        <v>44</v>
      </c>
      <c r="C446" s="6"/>
      <c r="E446" s="7">
        <v>432</v>
      </c>
      <c r="F446" s="7">
        <v>14</v>
      </c>
      <c r="G446" s="7">
        <v>105</v>
      </c>
      <c r="H446" s="7">
        <v>43</v>
      </c>
      <c r="I446" s="7">
        <v>48</v>
      </c>
      <c r="J446" s="7">
        <v>55</v>
      </c>
      <c r="K446" s="7">
        <v>53</v>
      </c>
      <c r="L446" s="7">
        <v>21</v>
      </c>
      <c r="M446" s="7">
        <v>47</v>
      </c>
      <c r="N446" s="7">
        <v>12</v>
      </c>
      <c r="O446" s="7">
        <v>10</v>
      </c>
      <c r="P446" s="7">
        <v>10</v>
      </c>
      <c r="Q446" s="7">
        <v>5</v>
      </c>
      <c r="R446" s="7">
        <v>1</v>
      </c>
      <c r="S446" s="7">
        <v>1</v>
      </c>
      <c r="T446" s="7">
        <v>1</v>
      </c>
      <c r="U446" s="14">
        <v>0</v>
      </c>
      <c r="V446" s="7">
        <v>1</v>
      </c>
      <c r="W446" s="7">
        <v>5</v>
      </c>
      <c r="X446" s="8">
        <v>180</v>
      </c>
      <c r="Y446" s="1">
        <f t="shared" si="6"/>
        <v>262</v>
      </c>
    </row>
    <row r="447" spans="1:25" x14ac:dyDescent="0.2">
      <c r="A447" s="6" t="str">
        <f>IF(D447="","",COUNTA($D$10:D447)-6)</f>
        <v/>
      </c>
      <c r="B447" s="24"/>
      <c r="C447" s="6"/>
      <c r="D447" s="25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8"/>
      <c r="Y447" s="1" t="str">
        <f t="shared" si="6"/>
        <v/>
      </c>
    </row>
    <row r="448" spans="1:25" x14ac:dyDescent="0.2">
      <c r="A448" s="6">
        <f>IF(D448="","",COUNTA($D$10:D448)+15)</f>
        <v>263</v>
      </c>
      <c r="B448" s="24"/>
      <c r="C448" s="6"/>
      <c r="D448" s="25" t="s">
        <v>21</v>
      </c>
      <c r="E448" s="10">
        <v>67</v>
      </c>
      <c r="F448" s="10">
        <v>3</v>
      </c>
      <c r="G448" s="10">
        <v>24</v>
      </c>
      <c r="H448" s="10">
        <v>5</v>
      </c>
      <c r="I448" s="10">
        <v>10</v>
      </c>
      <c r="J448" s="10">
        <v>11</v>
      </c>
      <c r="K448" s="10">
        <v>9</v>
      </c>
      <c r="L448" s="10">
        <v>1</v>
      </c>
      <c r="M448" s="10">
        <v>2</v>
      </c>
      <c r="N448" s="13">
        <v>0</v>
      </c>
      <c r="O448" s="13">
        <v>0</v>
      </c>
      <c r="P448" s="13">
        <v>0</v>
      </c>
      <c r="Q448" s="10">
        <v>1</v>
      </c>
      <c r="R448" s="13">
        <v>0</v>
      </c>
      <c r="S448" s="13">
        <v>0</v>
      </c>
      <c r="T448" s="13">
        <v>0</v>
      </c>
      <c r="U448" s="13">
        <v>0</v>
      </c>
      <c r="V448" s="13">
        <v>0</v>
      </c>
      <c r="W448" s="10">
        <v>1</v>
      </c>
      <c r="X448" s="8">
        <v>130</v>
      </c>
      <c r="Y448" s="1">
        <f t="shared" si="6"/>
        <v>263</v>
      </c>
    </row>
    <row r="449" spans="1:25" x14ac:dyDescent="0.2">
      <c r="A449" s="6">
        <f>IF(D449="","",COUNTA($D$10:D449)+15)</f>
        <v>264</v>
      </c>
      <c r="B449" s="24"/>
      <c r="C449" s="6"/>
      <c r="D449" s="25" t="s">
        <v>22</v>
      </c>
      <c r="E449" s="10">
        <v>1</v>
      </c>
      <c r="F449" s="13">
        <v>0</v>
      </c>
      <c r="G449" s="13">
        <v>0</v>
      </c>
      <c r="H449" s="13">
        <v>0</v>
      </c>
      <c r="I449" s="10">
        <v>1</v>
      </c>
      <c r="J449" s="13">
        <v>0</v>
      </c>
      <c r="K449" s="13">
        <v>0</v>
      </c>
      <c r="L449" s="13">
        <v>0</v>
      </c>
      <c r="M449" s="13">
        <v>0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3">
        <v>0</v>
      </c>
      <c r="V449" s="13">
        <v>0</v>
      </c>
      <c r="W449" s="13">
        <v>0</v>
      </c>
      <c r="X449" s="8">
        <v>170</v>
      </c>
      <c r="Y449" s="1">
        <f t="shared" si="6"/>
        <v>264</v>
      </c>
    </row>
    <row r="450" spans="1:25" x14ac:dyDescent="0.2">
      <c r="A450" s="6">
        <f>IF(D450="","",COUNTA($D$10:D450)+15)</f>
        <v>265</v>
      </c>
      <c r="B450" s="24"/>
      <c r="C450" s="6"/>
      <c r="D450" s="25" t="s">
        <v>23</v>
      </c>
      <c r="E450" s="10">
        <v>2</v>
      </c>
      <c r="F450" s="13">
        <v>0</v>
      </c>
      <c r="G450" s="13">
        <v>0</v>
      </c>
      <c r="H450" s="13">
        <v>0</v>
      </c>
      <c r="I450" s="13">
        <v>0</v>
      </c>
      <c r="J450" s="10">
        <v>1</v>
      </c>
      <c r="K450" s="13">
        <v>0</v>
      </c>
      <c r="L450" s="13">
        <v>0</v>
      </c>
      <c r="M450" s="13">
        <v>0</v>
      </c>
      <c r="N450" s="13">
        <v>0</v>
      </c>
      <c r="O450" s="13">
        <v>0</v>
      </c>
      <c r="P450" s="13">
        <v>0</v>
      </c>
      <c r="Q450" s="13">
        <v>0</v>
      </c>
      <c r="R450" s="13">
        <v>0</v>
      </c>
      <c r="S450" s="13">
        <v>0</v>
      </c>
      <c r="T450" s="13">
        <v>0</v>
      </c>
      <c r="U450" s="13">
        <v>0</v>
      </c>
      <c r="V450" s="13">
        <v>0</v>
      </c>
      <c r="W450" s="10">
        <v>1</v>
      </c>
      <c r="X450" s="8">
        <v>240</v>
      </c>
      <c r="Y450" s="1">
        <f t="shared" si="6"/>
        <v>265</v>
      </c>
    </row>
    <row r="451" spans="1:25" x14ac:dyDescent="0.2">
      <c r="A451" s="6" t="str">
        <f>IF(D451="","",COUNTA($D$10:D451)+15)</f>
        <v/>
      </c>
      <c r="B451" s="24"/>
      <c r="C451" s="6"/>
      <c r="D451" s="25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8"/>
      <c r="Y451" s="1" t="str">
        <f t="shared" si="6"/>
        <v/>
      </c>
    </row>
    <row r="452" spans="1:25" x14ac:dyDescent="0.2">
      <c r="A452" s="6">
        <f>IF(D452="","",COUNTA($D$10:D452)+15)</f>
        <v>266</v>
      </c>
      <c r="B452" s="24"/>
      <c r="C452" s="6"/>
      <c r="D452" s="25" t="s">
        <v>24</v>
      </c>
      <c r="E452" s="10">
        <v>75</v>
      </c>
      <c r="F452" s="10">
        <v>4</v>
      </c>
      <c r="G452" s="10">
        <v>22</v>
      </c>
      <c r="H452" s="10">
        <v>11</v>
      </c>
      <c r="I452" s="10">
        <v>9</v>
      </c>
      <c r="J452" s="10">
        <v>13</v>
      </c>
      <c r="K452" s="10">
        <v>7</v>
      </c>
      <c r="L452" s="10">
        <v>5</v>
      </c>
      <c r="M452" s="13">
        <v>0</v>
      </c>
      <c r="N452" s="10">
        <v>3</v>
      </c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3">
        <v>0</v>
      </c>
      <c r="U452" s="13">
        <v>0</v>
      </c>
      <c r="V452" s="13">
        <v>0</v>
      </c>
      <c r="W452" s="10">
        <v>1</v>
      </c>
      <c r="X452" s="8">
        <v>125</v>
      </c>
      <c r="Y452" s="1">
        <f t="shared" si="6"/>
        <v>266</v>
      </c>
    </row>
    <row r="453" spans="1:25" x14ac:dyDescent="0.2">
      <c r="A453" s="6">
        <f>IF(D453="","",COUNTA($D$10:D453)+15)</f>
        <v>267</v>
      </c>
      <c r="B453" s="24"/>
      <c r="C453" s="6"/>
      <c r="D453" s="25" t="s">
        <v>25</v>
      </c>
      <c r="E453" s="10">
        <v>110</v>
      </c>
      <c r="F453" s="10">
        <v>2</v>
      </c>
      <c r="G453" s="10">
        <v>27</v>
      </c>
      <c r="H453" s="10">
        <v>18</v>
      </c>
      <c r="I453" s="10">
        <v>14</v>
      </c>
      <c r="J453" s="10">
        <v>12</v>
      </c>
      <c r="K453" s="10">
        <v>14</v>
      </c>
      <c r="L453" s="10">
        <v>7</v>
      </c>
      <c r="M453" s="10">
        <v>7</v>
      </c>
      <c r="N453" s="10">
        <v>1</v>
      </c>
      <c r="O453" s="10">
        <v>2</v>
      </c>
      <c r="P453" s="10">
        <v>2</v>
      </c>
      <c r="Q453" s="10">
        <v>1</v>
      </c>
      <c r="R453" s="13">
        <v>0</v>
      </c>
      <c r="S453" s="13">
        <v>0</v>
      </c>
      <c r="T453" s="10">
        <v>1</v>
      </c>
      <c r="U453" s="13">
        <v>0</v>
      </c>
      <c r="V453" s="13">
        <v>0</v>
      </c>
      <c r="W453" s="10">
        <v>2</v>
      </c>
      <c r="X453" s="8">
        <v>150</v>
      </c>
      <c r="Y453" s="1">
        <f t="shared" si="6"/>
        <v>267</v>
      </c>
    </row>
    <row r="454" spans="1:25" x14ac:dyDescent="0.2">
      <c r="A454" s="6" t="str">
        <f>IF(D454="","",COUNTA($D$10:D454)+15)</f>
        <v/>
      </c>
      <c r="B454" s="24"/>
      <c r="C454" s="6"/>
      <c r="D454" s="25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8"/>
      <c r="Y454" s="1" t="str">
        <f t="shared" si="6"/>
        <v/>
      </c>
    </row>
    <row r="455" spans="1:25" x14ac:dyDescent="0.2">
      <c r="A455" s="6">
        <f>IF(D455="","",COUNTA($D$10:D455)+15)</f>
        <v>268</v>
      </c>
      <c r="B455" s="24"/>
      <c r="C455" s="6"/>
      <c r="D455" s="25" t="s">
        <v>76</v>
      </c>
      <c r="E455" s="7">
        <v>185</v>
      </c>
      <c r="F455" s="7">
        <v>6</v>
      </c>
      <c r="G455" s="7">
        <v>49</v>
      </c>
      <c r="H455" s="7">
        <v>29</v>
      </c>
      <c r="I455" s="7">
        <v>23</v>
      </c>
      <c r="J455" s="7">
        <v>25</v>
      </c>
      <c r="K455" s="7">
        <v>21</v>
      </c>
      <c r="L455" s="7">
        <v>12</v>
      </c>
      <c r="M455" s="7">
        <v>7</v>
      </c>
      <c r="N455" s="7">
        <v>4</v>
      </c>
      <c r="O455" s="7">
        <v>2</v>
      </c>
      <c r="P455" s="7">
        <v>2</v>
      </c>
      <c r="Q455" s="7">
        <v>1</v>
      </c>
      <c r="R455" s="14">
        <v>0</v>
      </c>
      <c r="S455" s="14">
        <v>0</v>
      </c>
      <c r="T455" s="7">
        <v>1</v>
      </c>
      <c r="U455" s="14">
        <v>0</v>
      </c>
      <c r="V455" s="14">
        <v>0</v>
      </c>
      <c r="W455" s="7">
        <v>3</v>
      </c>
      <c r="X455" s="17" t="s">
        <v>56</v>
      </c>
      <c r="Y455" s="1">
        <f t="shared" si="6"/>
        <v>268</v>
      </c>
    </row>
    <row r="456" spans="1:25" x14ac:dyDescent="0.2">
      <c r="A456" s="6" t="str">
        <f>IF(D456="","",COUNTA($D$10:D456)+15)</f>
        <v/>
      </c>
      <c r="B456" s="24"/>
      <c r="C456" s="6"/>
      <c r="D456" s="25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9"/>
      <c r="Y456" s="1" t="str">
        <f t="shared" si="6"/>
        <v/>
      </c>
    </row>
    <row r="457" spans="1:25" x14ac:dyDescent="0.2">
      <c r="A457" s="6">
        <f>IF(D457="","",COUNTA($D$10:D457)+15)</f>
        <v>269</v>
      </c>
      <c r="B457" s="24"/>
      <c r="C457" s="6"/>
      <c r="D457" s="25" t="s">
        <v>26</v>
      </c>
      <c r="E457" s="10">
        <v>2</v>
      </c>
      <c r="F457" s="13">
        <v>0</v>
      </c>
      <c r="G457" s="13">
        <v>0</v>
      </c>
      <c r="H457" s="13">
        <v>0</v>
      </c>
      <c r="I457" s="13">
        <v>0</v>
      </c>
      <c r="J457" s="13">
        <v>0</v>
      </c>
      <c r="K457" s="10">
        <v>1</v>
      </c>
      <c r="L457" s="13">
        <v>0</v>
      </c>
      <c r="M457" s="10">
        <v>1</v>
      </c>
      <c r="N457" s="13">
        <v>0</v>
      </c>
      <c r="O457" s="13">
        <v>0</v>
      </c>
      <c r="P457" s="13">
        <v>0</v>
      </c>
      <c r="Q457" s="13">
        <v>0</v>
      </c>
      <c r="R457" s="13">
        <v>0</v>
      </c>
      <c r="S457" s="13">
        <v>0</v>
      </c>
      <c r="T457" s="13">
        <v>0</v>
      </c>
      <c r="U457" s="13">
        <v>0</v>
      </c>
      <c r="V457" s="13">
        <v>0</v>
      </c>
      <c r="W457" s="13">
        <v>0</v>
      </c>
      <c r="X457" s="8">
        <v>460</v>
      </c>
      <c r="Y457" s="1">
        <f t="shared" si="6"/>
        <v>269</v>
      </c>
    </row>
    <row r="458" spans="1:25" x14ac:dyDescent="0.2">
      <c r="A458" s="6" t="str">
        <f>IF(D458="","",COUNTA($D$10:D458)+15)</f>
        <v/>
      </c>
      <c r="B458" s="24"/>
      <c r="C458" s="6"/>
      <c r="D458" s="25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8"/>
      <c r="Y458" s="1" t="str">
        <f t="shared" si="6"/>
        <v/>
      </c>
    </row>
    <row r="459" spans="1:25" x14ac:dyDescent="0.2">
      <c r="A459" s="6">
        <f>IF(D459="","",COUNTA($D$10:D459)+15)</f>
        <v>270</v>
      </c>
      <c r="B459" s="24"/>
      <c r="C459" s="6"/>
      <c r="D459" s="25" t="s">
        <v>27</v>
      </c>
      <c r="E459" s="10">
        <v>88</v>
      </c>
      <c r="F459" s="10">
        <v>3</v>
      </c>
      <c r="G459" s="10">
        <v>22</v>
      </c>
      <c r="H459" s="10">
        <v>8</v>
      </c>
      <c r="I459" s="10">
        <v>8</v>
      </c>
      <c r="J459" s="10">
        <v>10</v>
      </c>
      <c r="K459" s="10">
        <v>12</v>
      </c>
      <c r="L459" s="10">
        <v>5</v>
      </c>
      <c r="M459" s="10">
        <v>12</v>
      </c>
      <c r="N459" s="10">
        <v>4</v>
      </c>
      <c r="O459" s="10">
        <v>2</v>
      </c>
      <c r="P459" s="10">
        <v>1</v>
      </c>
      <c r="Q459" s="10">
        <v>1</v>
      </c>
      <c r="R459" s="13">
        <v>0</v>
      </c>
      <c r="S459" s="13">
        <v>0</v>
      </c>
      <c r="T459" s="13">
        <v>0</v>
      </c>
      <c r="U459" s="13">
        <v>0</v>
      </c>
      <c r="V459" s="13">
        <v>0</v>
      </c>
      <c r="W459" s="13">
        <v>0</v>
      </c>
      <c r="X459" s="8">
        <v>200</v>
      </c>
      <c r="Y459" s="1">
        <f t="shared" si="6"/>
        <v>270</v>
      </c>
    </row>
    <row r="460" spans="1:25" x14ac:dyDescent="0.2">
      <c r="A460" s="6">
        <f>IF(D460="","",COUNTA($D$10:D460)+15)</f>
        <v>271</v>
      </c>
      <c r="B460" s="24"/>
      <c r="C460" s="6"/>
      <c r="D460" s="25" t="s">
        <v>28</v>
      </c>
      <c r="E460" s="10">
        <v>54</v>
      </c>
      <c r="F460" s="10">
        <v>2</v>
      </c>
      <c r="G460" s="10">
        <v>9</v>
      </c>
      <c r="H460" s="10">
        <v>1</v>
      </c>
      <c r="I460" s="10">
        <v>5</v>
      </c>
      <c r="J460" s="10">
        <v>8</v>
      </c>
      <c r="K460" s="10">
        <v>7</v>
      </c>
      <c r="L460" s="10">
        <v>2</v>
      </c>
      <c r="M460" s="10">
        <v>15</v>
      </c>
      <c r="N460" s="10">
        <v>2</v>
      </c>
      <c r="O460" s="10">
        <v>2</v>
      </c>
      <c r="P460" s="10">
        <v>1</v>
      </c>
      <c r="Q460" s="13">
        <v>0</v>
      </c>
      <c r="R460" s="13">
        <v>0</v>
      </c>
      <c r="S460" s="13">
        <v>0</v>
      </c>
      <c r="T460" s="13">
        <v>0</v>
      </c>
      <c r="U460" s="13">
        <v>0</v>
      </c>
      <c r="V460" s="13">
        <v>0</v>
      </c>
      <c r="W460" s="13">
        <v>0</v>
      </c>
      <c r="X460" s="8">
        <v>300</v>
      </c>
      <c r="Y460" s="1">
        <f t="shared" si="6"/>
        <v>271</v>
      </c>
    </row>
    <row r="461" spans="1:25" x14ac:dyDescent="0.2">
      <c r="A461" s="6" t="str">
        <f>IF(D461="","",COUNTA($D$10:D461)+15)</f>
        <v/>
      </c>
      <c r="B461" s="24"/>
      <c r="C461" s="6"/>
      <c r="D461" s="25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8"/>
      <c r="Y461" s="1" t="str">
        <f t="shared" si="6"/>
        <v/>
      </c>
    </row>
    <row r="462" spans="1:25" x14ac:dyDescent="0.2">
      <c r="A462" s="6">
        <f>IF(D462="","",COUNTA($D$10:D462)+15)</f>
        <v>272</v>
      </c>
      <c r="B462" s="24"/>
      <c r="C462" s="6"/>
      <c r="D462" s="25" t="s">
        <v>76</v>
      </c>
      <c r="E462" s="7">
        <v>142</v>
      </c>
      <c r="F462" s="7">
        <v>5</v>
      </c>
      <c r="G462" s="7">
        <v>31</v>
      </c>
      <c r="H462" s="7">
        <v>9</v>
      </c>
      <c r="I462" s="7">
        <v>13</v>
      </c>
      <c r="J462" s="7">
        <v>18</v>
      </c>
      <c r="K462" s="7">
        <v>19</v>
      </c>
      <c r="L462" s="7">
        <v>7</v>
      </c>
      <c r="M462" s="7">
        <v>27</v>
      </c>
      <c r="N462" s="7">
        <v>6</v>
      </c>
      <c r="O462" s="7">
        <v>4</v>
      </c>
      <c r="P462" s="7">
        <v>2</v>
      </c>
      <c r="Q462" s="7">
        <v>1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7" t="s">
        <v>56</v>
      </c>
      <c r="Y462" s="1">
        <f t="shared" si="6"/>
        <v>272</v>
      </c>
    </row>
    <row r="463" spans="1:25" x14ac:dyDescent="0.2">
      <c r="A463" s="6" t="str">
        <f>IF(D463="","",COUNTA($D$10:D463)+15)</f>
        <v/>
      </c>
      <c r="B463" s="24"/>
      <c r="C463" s="6"/>
      <c r="D463" s="25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9"/>
      <c r="Y463" s="1" t="str">
        <f t="shared" si="6"/>
        <v/>
      </c>
    </row>
    <row r="464" spans="1:25" x14ac:dyDescent="0.2">
      <c r="A464" s="6">
        <f>IF(D464="","",COUNTA($D$10:D464)+15)</f>
        <v>273</v>
      </c>
      <c r="B464" s="24"/>
      <c r="C464" s="6"/>
      <c r="D464" s="25" t="s">
        <v>29</v>
      </c>
      <c r="E464" s="10">
        <v>1</v>
      </c>
      <c r="F464" s="13">
        <v>0</v>
      </c>
      <c r="G464" s="13">
        <v>0</v>
      </c>
      <c r="H464" s="13">
        <v>0</v>
      </c>
      <c r="I464" s="13">
        <v>0</v>
      </c>
      <c r="J464" s="13">
        <v>0</v>
      </c>
      <c r="K464" s="13">
        <v>0</v>
      </c>
      <c r="L464" s="13">
        <v>0</v>
      </c>
      <c r="M464" s="10">
        <v>1</v>
      </c>
      <c r="N464" s="13">
        <v>0</v>
      </c>
      <c r="O464" s="13">
        <v>0</v>
      </c>
      <c r="P464" s="13">
        <v>0</v>
      </c>
      <c r="Q464" s="13">
        <v>0</v>
      </c>
      <c r="R464" s="13">
        <v>0</v>
      </c>
      <c r="S464" s="13">
        <v>0</v>
      </c>
      <c r="T464" s="13">
        <v>0</v>
      </c>
      <c r="U464" s="13">
        <v>0</v>
      </c>
      <c r="V464" s="13">
        <v>0</v>
      </c>
      <c r="W464" s="13">
        <v>0</v>
      </c>
      <c r="X464" s="8">
        <v>696</v>
      </c>
      <c r="Y464" s="1">
        <f t="shared" si="6"/>
        <v>273</v>
      </c>
    </row>
    <row r="465" spans="1:25" x14ac:dyDescent="0.2">
      <c r="A465" s="6" t="str">
        <f>IF(D465="","",COUNTA($D$10:D465)-6)</f>
        <v/>
      </c>
      <c r="B465" s="24"/>
      <c r="C465" s="6"/>
      <c r="D465" s="25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8"/>
      <c r="Y465" s="1" t="str">
        <f t="shared" si="6"/>
        <v/>
      </c>
    </row>
    <row r="466" spans="1:25" x14ac:dyDescent="0.2">
      <c r="A466" s="6"/>
      <c r="B466" s="9" t="s">
        <v>63</v>
      </c>
      <c r="C466" s="6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8"/>
    </row>
    <row r="467" spans="1:25" x14ac:dyDescent="0.2">
      <c r="A467" s="6"/>
      <c r="B467" s="24"/>
      <c r="C467" s="6"/>
      <c r="D467" s="25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8"/>
    </row>
    <row r="468" spans="1:25" x14ac:dyDescent="0.2">
      <c r="A468" s="6">
        <f>IF(D468="","",COUNTA($D$10:D468)+15)</f>
        <v>274</v>
      </c>
      <c r="B468" s="24"/>
      <c r="C468" s="6"/>
      <c r="D468" s="25" t="s">
        <v>30</v>
      </c>
      <c r="E468" s="10">
        <v>13</v>
      </c>
      <c r="F468" s="13">
        <v>0</v>
      </c>
      <c r="G468" s="13">
        <v>0</v>
      </c>
      <c r="H468" s="13">
        <v>0</v>
      </c>
      <c r="I468" s="10">
        <v>1</v>
      </c>
      <c r="J468" s="13">
        <v>0</v>
      </c>
      <c r="K468" s="10">
        <v>3</v>
      </c>
      <c r="L468" s="10">
        <v>1</v>
      </c>
      <c r="M468" s="10">
        <v>3</v>
      </c>
      <c r="N468" s="13">
        <v>0</v>
      </c>
      <c r="O468" s="10">
        <v>2</v>
      </c>
      <c r="P468" s="10">
        <v>2</v>
      </c>
      <c r="Q468" s="10">
        <v>1</v>
      </c>
      <c r="R468" s="13">
        <v>0</v>
      </c>
      <c r="S468" s="13">
        <v>0</v>
      </c>
      <c r="T468" s="13">
        <v>0</v>
      </c>
      <c r="U468" s="13">
        <v>0</v>
      </c>
      <c r="V468" s="13">
        <v>0</v>
      </c>
      <c r="W468" s="13">
        <v>0</v>
      </c>
      <c r="X468" s="8">
        <v>746</v>
      </c>
      <c r="Y468" s="1">
        <f t="shared" si="6"/>
        <v>274</v>
      </c>
    </row>
    <row r="469" spans="1:25" x14ac:dyDescent="0.2">
      <c r="A469" s="6">
        <f>IF(D469="","",COUNTA($D$10:D469)+15)</f>
        <v>275</v>
      </c>
      <c r="B469" s="24"/>
      <c r="C469" s="6"/>
      <c r="D469" s="25" t="s">
        <v>31</v>
      </c>
      <c r="E469" s="10">
        <v>17</v>
      </c>
      <c r="F469" s="13">
        <v>0</v>
      </c>
      <c r="G469" s="10">
        <v>1</v>
      </c>
      <c r="H469" s="13">
        <v>0</v>
      </c>
      <c r="I469" s="13">
        <v>0</v>
      </c>
      <c r="J469" s="13">
        <v>0</v>
      </c>
      <c r="K469" s="13">
        <v>0</v>
      </c>
      <c r="L469" s="13">
        <v>0</v>
      </c>
      <c r="M469" s="10">
        <v>6</v>
      </c>
      <c r="N469" s="10">
        <v>2</v>
      </c>
      <c r="O469" s="10">
        <v>2</v>
      </c>
      <c r="P469" s="10">
        <v>3</v>
      </c>
      <c r="Q469" s="10">
        <v>1</v>
      </c>
      <c r="R469" s="10">
        <v>1</v>
      </c>
      <c r="S469" s="13">
        <v>0</v>
      </c>
      <c r="T469" s="13">
        <v>0</v>
      </c>
      <c r="U469" s="13">
        <v>0</v>
      </c>
      <c r="V469" s="10">
        <v>1</v>
      </c>
      <c r="W469" s="13">
        <v>0</v>
      </c>
      <c r="X469" s="8">
        <v>946</v>
      </c>
      <c r="Y469" s="1">
        <f t="shared" si="6"/>
        <v>275</v>
      </c>
    </row>
    <row r="470" spans="1:25" x14ac:dyDescent="0.2">
      <c r="A470" s="6" t="str">
        <f>IF(D470="","",COUNTA($D$10:D470)+15)</f>
        <v/>
      </c>
      <c r="B470" s="24"/>
      <c r="C470" s="6"/>
      <c r="D470" s="25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8"/>
      <c r="Y470" s="1" t="str">
        <f t="shared" si="6"/>
        <v/>
      </c>
    </row>
    <row r="471" spans="1:25" x14ac:dyDescent="0.2">
      <c r="A471" s="6">
        <f>IF(D471="","",COUNTA($D$10:D471)+15)</f>
        <v>276</v>
      </c>
      <c r="B471" s="24"/>
      <c r="C471" s="6"/>
      <c r="D471" s="25" t="s">
        <v>76</v>
      </c>
      <c r="E471" s="7">
        <v>30</v>
      </c>
      <c r="F471" s="14">
        <v>0</v>
      </c>
      <c r="G471" s="7">
        <v>1</v>
      </c>
      <c r="H471" s="14">
        <v>0</v>
      </c>
      <c r="I471" s="7">
        <v>1</v>
      </c>
      <c r="J471" s="14">
        <v>0</v>
      </c>
      <c r="K471" s="7">
        <v>3</v>
      </c>
      <c r="L471" s="7">
        <v>1</v>
      </c>
      <c r="M471" s="7">
        <v>9</v>
      </c>
      <c r="N471" s="7">
        <v>2</v>
      </c>
      <c r="O471" s="7">
        <v>4</v>
      </c>
      <c r="P471" s="7">
        <v>5</v>
      </c>
      <c r="Q471" s="7">
        <v>2</v>
      </c>
      <c r="R471" s="7">
        <v>1</v>
      </c>
      <c r="S471" s="14">
        <v>0</v>
      </c>
      <c r="T471" s="14">
        <v>0</v>
      </c>
      <c r="U471" s="14">
        <v>0</v>
      </c>
      <c r="V471" s="7">
        <v>1</v>
      </c>
      <c r="W471" s="14">
        <v>0</v>
      </c>
      <c r="X471" s="17" t="s">
        <v>56</v>
      </c>
      <c r="Y471" s="1">
        <f t="shared" si="6"/>
        <v>276</v>
      </c>
    </row>
    <row r="472" spans="1:25" x14ac:dyDescent="0.2">
      <c r="A472" s="6" t="str">
        <f>IF(D472="","",COUNTA($D$10:D472)+15)</f>
        <v/>
      </c>
      <c r="B472" s="24"/>
      <c r="C472" s="6"/>
      <c r="D472" s="25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9"/>
      <c r="Y472" s="1" t="str">
        <f t="shared" ref="Y472:Y537" si="7">A472</f>
        <v/>
      </c>
    </row>
    <row r="473" spans="1:25" x14ac:dyDescent="0.2">
      <c r="A473" s="6">
        <f>IF(D473="","",COUNTA($D$10:D473)+15)</f>
        <v>277</v>
      </c>
      <c r="B473" s="24"/>
      <c r="C473" s="6"/>
      <c r="D473" s="25" t="s">
        <v>37</v>
      </c>
      <c r="E473" s="10">
        <v>1</v>
      </c>
      <c r="F473" s="13">
        <v>0</v>
      </c>
      <c r="G473" s="13">
        <v>0</v>
      </c>
      <c r="H473" s="13">
        <v>0</v>
      </c>
      <c r="I473" s="13">
        <v>0</v>
      </c>
      <c r="J473" s="13">
        <v>0</v>
      </c>
      <c r="K473" s="13">
        <v>0</v>
      </c>
      <c r="L473" s="13">
        <v>0</v>
      </c>
      <c r="M473" s="13">
        <v>0</v>
      </c>
      <c r="N473" s="13">
        <v>0</v>
      </c>
      <c r="O473" s="13">
        <v>0</v>
      </c>
      <c r="P473" s="10">
        <v>1</v>
      </c>
      <c r="Q473" s="13">
        <v>0</v>
      </c>
      <c r="R473" s="13">
        <v>0</v>
      </c>
      <c r="S473" s="13">
        <v>0</v>
      </c>
      <c r="T473" s="13">
        <v>0</v>
      </c>
      <c r="U473" s="13">
        <v>0</v>
      </c>
      <c r="V473" s="13">
        <v>0</v>
      </c>
      <c r="W473" s="13">
        <v>0</v>
      </c>
      <c r="X473" s="8">
        <v>1846</v>
      </c>
      <c r="Y473" s="1">
        <f t="shared" si="7"/>
        <v>277</v>
      </c>
    </row>
    <row r="474" spans="1:25" x14ac:dyDescent="0.2">
      <c r="A474" s="6">
        <f>IF(D474="","",COUNTA($D$10:D474)+15)</f>
        <v>278</v>
      </c>
      <c r="B474" s="24"/>
      <c r="C474" s="6"/>
      <c r="D474" s="25" t="s">
        <v>38</v>
      </c>
      <c r="E474" s="10">
        <v>1</v>
      </c>
      <c r="F474" s="13">
        <v>0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3">
        <v>0</v>
      </c>
      <c r="M474" s="13">
        <v>0</v>
      </c>
      <c r="N474" s="13">
        <v>0</v>
      </c>
      <c r="O474" s="13">
        <v>0</v>
      </c>
      <c r="P474" s="13">
        <v>0</v>
      </c>
      <c r="Q474" s="13">
        <v>0</v>
      </c>
      <c r="R474" s="13">
        <v>0</v>
      </c>
      <c r="S474" s="10">
        <v>1</v>
      </c>
      <c r="T474" s="13">
        <v>0</v>
      </c>
      <c r="U474" s="13">
        <v>0</v>
      </c>
      <c r="V474" s="13">
        <v>0</v>
      </c>
      <c r="W474" s="13">
        <v>0</v>
      </c>
      <c r="X474" s="8">
        <v>3046</v>
      </c>
      <c r="Y474" s="1">
        <f t="shared" si="7"/>
        <v>278</v>
      </c>
    </row>
    <row r="475" spans="1:25" x14ac:dyDescent="0.2">
      <c r="A475" s="6" t="str">
        <f>IF(D475="","",COUNTA($D$10:D475)+15)</f>
        <v/>
      </c>
      <c r="B475" s="24"/>
      <c r="C475" s="6"/>
      <c r="D475" s="25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8"/>
      <c r="Y475" s="1" t="str">
        <f t="shared" si="7"/>
        <v/>
      </c>
    </row>
    <row r="476" spans="1:25" x14ac:dyDescent="0.2">
      <c r="A476" s="6">
        <v>279</v>
      </c>
      <c r="B476" s="24"/>
      <c r="C476" s="25" t="s">
        <v>32</v>
      </c>
      <c r="E476" s="7">
        <v>364</v>
      </c>
      <c r="F476" s="7">
        <v>12</v>
      </c>
      <c r="G476" s="7">
        <v>98</v>
      </c>
      <c r="H476" s="7">
        <v>38</v>
      </c>
      <c r="I476" s="7">
        <v>38</v>
      </c>
      <c r="J476" s="7">
        <v>44</v>
      </c>
      <c r="K476" s="7">
        <v>49</v>
      </c>
      <c r="L476" s="7">
        <v>18</v>
      </c>
      <c r="M476" s="7">
        <v>34</v>
      </c>
      <c r="N476" s="7">
        <v>10</v>
      </c>
      <c r="O476" s="7">
        <v>8</v>
      </c>
      <c r="P476" s="7">
        <v>4</v>
      </c>
      <c r="Q476" s="7">
        <v>4</v>
      </c>
      <c r="R476" s="7">
        <v>1</v>
      </c>
      <c r="S476" s="7">
        <v>1</v>
      </c>
      <c r="T476" s="7">
        <v>1</v>
      </c>
      <c r="U476" s="14">
        <v>0</v>
      </c>
      <c r="V476" s="7">
        <v>1</v>
      </c>
      <c r="W476" s="7">
        <v>3</v>
      </c>
      <c r="X476" s="8">
        <v>160</v>
      </c>
      <c r="Y476" s="1">
        <f t="shared" si="7"/>
        <v>279</v>
      </c>
    </row>
    <row r="477" spans="1:25" x14ac:dyDescent="0.2">
      <c r="A477" s="6" t="str">
        <f>IF(D477="","",COUNTA($D$10:D477)-7)</f>
        <v/>
      </c>
      <c r="B477" s="24"/>
      <c r="C477" s="6"/>
      <c r="D477" s="25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8"/>
      <c r="Y477" s="1" t="str">
        <f t="shared" si="7"/>
        <v/>
      </c>
    </row>
    <row r="478" spans="1:25" x14ac:dyDescent="0.2">
      <c r="A478" s="6">
        <f>IF(D478="","",COUNTA($D$10:D478)+16)</f>
        <v>280</v>
      </c>
      <c r="B478" s="24"/>
      <c r="C478" s="6"/>
      <c r="D478" s="25" t="s">
        <v>21</v>
      </c>
      <c r="E478" s="10">
        <v>60</v>
      </c>
      <c r="F478" s="10">
        <v>2</v>
      </c>
      <c r="G478" s="10">
        <v>24</v>
      </c>
      <c r="H478" s="10">
        <v>3</v>
      </c>
      <c r="I478" s="10">
        <v>8</v>
      </c>
      <c r="J478" s="10">
        <v>10</v>
      </c>
      <c r="K478" s="10">
        <v>8</v>
      </c>
      <c r="L478" s="10">
        <v>1</v>
      </c>
      <c r="M478" s="10">
        <v>2</v>
      </c>
      <c r="N478" s="13">
        <v>0</v>
      </c>
      <c r="O478" s="13">
        <v>0</v>
      </c>
      <c r="P478" s="13">
        <v>0</v>
      </c>
      <c r="Q478" s="10">
        <v>1</v>
      </c>
      <c r="R478" s="13">
        <v>0</v>
      </c>
      <c r="S478" s="13">
        <v>0</v>
      </c>
      <c r="T478" s="13">
        <v>0</v>
      </c>
      <c r="U478" s="13">
        <v>0</v>
      </c>
      <c r="V478" s="13">
        <v>0</v>
      </c>
      <c r="W478" s="10">
        <v>1</v>
      </c>
      <c r="X478" s="8">
        <v>130</v>
      </c>
      <c r="Y478" s="1">
        <f t="shared" si="7"/>
        <v>280</v>
      </c>
    </row>
    <row r="479" spans="1:25" x14ac:dyDescent="0.2">
      <c r="A479" s="6">
        <f>IF(D479="","",COUNTA($D$10:D479)+16)</f>
        <v>281</v>
      </c>
      <c r="B479" s="24"/>
      <c r="C479" s="6"/>
      <c r="D479" s="25" t="s">
        <v>23</v>
      </c>
      <c r="E479" s="10">
        <v>1</v>
      </c>
      <c r="F479" s="13">
        <v>0</v>
      </c>
      <c r="G479" s="13">
        <v>0</v>
      </c>
      <c r="H479" s="13">
        <v>0</v>
      </c>
      <c r="I479" s="13">
        <v>0</v>
      </c>
      <c r="J479" s="10">
        <v>1</v>
      </c>
      <c r="K479" s="13">
        <v>0</v>
      </c>
      <c r="L479" s="13">
        <v>0</v>
      </c>
      <c r="M479" s="13">
        <v>0</v>
      </c>
      <c r="N479" s="13">
        <v>0</v>
      </c>
      <c r="O479" s="13">
        <v>0</v>
      </c>
      <c r="P479" s="13">
        <v>0</v>
      </c>
      <c r="Q479" s="13">
        <v>0</v>
      </c>
      <c r="R479" s="13">
        <v>0</v>
      </c>
      <c r="S479" s="13">
        <v>0</v>
      </c>
      <c r="T479" s="13">
        <v>0</v>
      </c>
      <c r="U479" s="13">
        <v>0</v>
      </c>
      <c r="V479" s="13">
        <v>0</v>
      </c>
      <c r="W479" s="13">
        <v>0</v>
      </c>
      <c r="X479" s="8">
        <v>240</v>
      </c>
      <c r="Y479" s="1">
        <f t="shared" si="7"/>
        <v>281</v>
      </c>
    </row>
    <row r="480" spans="1:25" x14ac:dyDescent="0.2">
      <c r="A480" s="6" t="str">
        <f>IF(D480="","",COUNTA($D$10:D480)+16)</f>
        <v/>
      </c>
      <c r="B480" s="24"/>
      <c r="C480" s="6"/>
      <c r="D480" s="25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8"/>
      <c r="Y480" s="1" t="str">
        <f t="shared" si="7"/>
        <v/>
      </c>
    </row>
    <row r="481" spans="1:25" x14ac:dyDescent="0.2">
      <c r="A481" s="6">
        <f>IF(D481="","",COUNTA($D$10:D481)+16)</f>
        <v>282</v>
      </c>
      <c r="B481" s="24"/>
      <c r="C481" s="6"/>
      <c r="D481" s="25" t="s">
        <v>24</v>
      </c>
      <c r="E481" s="10">
        <v>68</v>
      </c>
      <c r="F481" s="10">
        <v>4</v>
      </c>
      <c r="G481" s="10">
        <v>21</v>
      </c>
      <c r="H481" s="10">
        <v>10</v>
      </c>
      <c r="I481" s="10">
        <v>8</v>
      </c>
      <c r="J481" s="10">
        <v>11</v>
      </c>
      <c r="K481" s="10">
        <v>6</v>
      </c>
      <c r="L481" s="10">
        <v>4</v>
      </c>
      <c r="M481" s="13">
        <v>0</v>
      </c>
      <c r="N481" s="10">
        <v>3</v>
      </c>
      <c r="O481" s="13">
        <v>0</v>
      </c>
      <c r="P481" s="13">
        <v>0</v>
      </c>
      <c r="Q481" s="13">
        <v>0</v>
      </c>
      <c r="R481" s="13">
        <v>0</v>
      </c>
      <c r="S481" s="13">
        <v>0</v>
      </c>
      <c r="T481" s="13">
        <v>0</v>
      </c>
      <c r="U481" s="13">
        <v>0</v>
      </c>
      <c r="V481" s="13">
        <v>0</v>
      </c>
      <c r="W481" s="10">
        <v>1</v>
      </c>
      <c r="X481" s="8">
        <v>117</v>
      </c>
      <c r="Y481" s="1">
        <f t="shared" si="7"/>
        <v>282</v>
      </c>
    </row>
    <row r="482" spans="1:25" x14ac:dyDescent="0.2">
      <c r="A482" s="6">
        <f>IF(D482="","",COUNTA($D$10:D482)+16)</f>
        <v>283</v>
      </c>
      <c r="B482" s="24"/>
      <c r="C482" s="6"/>
      <c r="D482" s="25" t="s">
        <v>25</v>
      </c>
      <c r="E482" s="10">
        <v>95</v>
      </c>
      <c r="F482" s="10">
        <v>2</v>
      </c>
      <c r="G482" s="10">
        <v>23</v>
      </c>
      <c r="H482" s="10">
        <v>16</v>
      </c>
      <c r="I482" s="10">
        <v>11</v>
      </c>
      <c r="J482" s="10">
        <v>9</v>
      </c>
      <c r="K482" s="10">
        <v>14</v>
      </c>
      <c r="L482" s="10">
        <v>7</v>
      </c>
      <c r="M482" s="10">
        <v>5</v>
      </c>
      <c r="N482" s="10">
        <v>1</v>
      </c>
      <c r="O482" s="10">
        <v>2</v>
      </c>
      <c r="P482" s="10">
        <v>2</v>
      </c>
      <c r="Q482" s="10">
        <v>1</v>
      </c>
      <c r="R482" s="13">
        <v>0</v>
      </c>
      <c r="S482" s="13">
        <v>0</v>
      </c>
      <c r="T482" s="10">
        <v>1</v>
      </c>
      <c r="U482" s="13">
        <v>0</v>
      </c>
      <c r="V482" s="13">
        <v>0</v>
      </c>
      <c r="W482" s="10">
        <v>1</v>
      </c>
      <c r="X482" s="8">
        <v>150</v>
      </c>
      <c r="Y482" s="1">
        <f t="shared" si="7"/>
        <v>283</v>
      </c>
    </row>
    <row r="483" spans="1:25" x14ac:dyDescent="0.2">
      <c r="A483" s="6" t="str">
        <f>IF(D483="","",COUNTA($D$10:D483)+16)</f>
        <v/>
      </c>
      <c r="B483" s="24"/>
      <c r="C483" s="6"/>
      <c r="D483" s="25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8"/>
      <c r="Y483" s="1" t="str">
        <f t="shared" si="7"/>
        <v/>
      </c>
    </row>
    <row r="484" spans="1:25" x14ac:dyDescent="0.2">
      <c r="A484" s="6">
        <f>IF(D484="","",COUNTA($D$10:D484)+16)</f>
        <v>284</v>
      </c>
      <c r="B484" s="24"/>
      <c r="C484" s="6"/>
      <c r="D484" s="25" t="s">
        <v>76</v>
      </c>
      <c r="E484" s="7">
        <v>163</v>
      </c>
      <c r="F484" s="7">
        <v>6</v>
      </c>
      <c r="G484" s="7">
        <v>44</v>
      </c>
      <c r="H484" s="7">
        <v>26</v>
      </c>
      <c r="I484" s="7">
        <v>19</v>
      </c>
      <c r="J484" s="7">
        <v>20</v>
      </c>
      <c r="K484" s="7">
        <v>20</v>
      </c>
      <c r="L484" s="7">
        <v>11</v>
      </c>
      <c r="M484" s="7">
        <v>5</v>
      </c>
      <c r="N484" s="7">
        <v>4</v>
      </c>
      <c r="O484" s="7">
        <v>2</v>
      </c>
      <c r="P484" s="7">
        <v>2</v>
      </c>
      <c r="Q484" s="7">
        <v>1</v>
      </c>
      <c r="R484" s="14">
        <v>0</v>
      </c>
      <c r="S484" s="14">
        <v>0</v>
      </c>
      <c r="T484" s="7">
        <v>1</v>
      </c>
      <c r="U484" s="14">
        <v>0</v>
      </c>
      <c r="V484" s="14">
        <v>0</v>
      </c>
      <c r="W484" s="7">
        <v>2</v>
      </c>
      <c r="X484" s="17" t="s">
        <v>56</v>
      </c>
      <c r="Y484" s="1">
        <f t="shared" si="7"/>
        <v>284</v>
      </c>
    </row>
    <row r="485" spans="1:25" x14ac:dyDescent="0.2">
      <c r="A485" s="6" t="str">
        <f>IF(D485="","",COUNTA($D$10:D485)+16)</f>
        <v/>
      </c>
      <c r="B485" s="24"/>
      <c r="C485" s="6"/>
      <c r="D485" s="25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9"/>
      <c r="Y485" s="1" t="str">
        <f t="shared" si="7"/>
        <v/>
      </c>
    </row>
    <row r="486" spans="1:25" x14ac:dyDescent="0.2">
      <c r="A486" s="6">
        <f>IF(D486="","",COUNTA($D$10:D486)+16)</f>
        <v>285</v>
      </c>
      <c r="B486" s="24"/>
      <c r="C486" s="6"/>
      <c r="D486" s="25" t="s">
        <v>26</v>
      </c>
      <c r="E486" s="10">
        <v>2</v>
      </c>
      <c r="F486" s="13">
        <v>0</v>
      </c>
      <c r="G486" s="13">
        <v>0</v>
      </c>
      <c r="H486" s="13">
        <v>0</v>
      </c>
      <c r="I486" s="13">
        <v>0</v>
      </c>
      <c r="J486" s="13">
        <v>0</v>
      </c>
      <c r="K486" s="10">
        <v>1</v>
      </c>
      <c r="L486" s="13">
        <v>0</v>
      </c>
      <c r="M486" s="10">
        <v>1</v>
      </c>
      <c r="N486" s="13">
        <v>0</v>
      </c>
      <c r="O486" s="13">
        <v>0</v>
      </c>
      <c r="P486" s="13">
        <v>0</v>
      </c>
      <c r="Q486" s="13">
        <v>0</v>
      </c>
      <c r="R486" s="13">
        <v>0</v>
      </c>
      <c r="S486" s="13">
        <v>0</v>
      </c>
      <c r="T486" s="13">
        <v>0</v>
      </c>
      <c r="U486" s="13">
        <v>0</v>
      </c>
      <c r="V486" s="13">
        <v>0</v>
      </c>
      <c r="W486" s="13">
        <v>0</v>
      </c>
      <c r="X486" s="8">
        <v>460</v>
      </c>
      <c r="Y486" s="1">
        <f t="shared" si="7"/>
        <v>285</v>
      </c>
    </row>
    <row r="487" spans="1:25" x14ac:dyDescent="0.2">
      <c r="A487" s="6" t="str">
        <f>IF(D487="","",COUNTA($D$10:D487)+16)</f>
        <v/>
      </c>
      <c r="B487" s="24"/>
      <c r="C487" s="6"/>
      <c r="D487" s="25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8"/>
      <c r="Y487" s="1" t="str">
        <f t="shared" si="7"/>
        <v/>
      </c>
    </row>
    <row r="488" spans="1:25" x14ac:dyDescent="0.2">
      <c r="A488" s="6">
        <f>IF(D488="","",COUNTA($D$10:D488)+16)</f>
        <v>286</v>
      </c>
      <c r="B488" s="24"/>
      <c r="C488" s="6"/>
      <c r="D488" s="25" t="s">
        <v>27</v>
      </c>
      <c r="E488" s="10">
        <v>78</v>
      </c>
      <c r="F488" s="10">
        <v>2</v>
      </c>
      <c r="G488" s="10">
        <v>21</v>
      </c>
      <c r="H488" s="10">
        <v>8</v>
      </c>
      <c r="I488" s="10">
        <v>7</v>
      </c>
      <c r="J488" s="10">
        <v>6</v>
      </c>
      <c r="K488" s="10">
        <v>12</v>
      </c>
      <c r="L488" s="10">
        <v>4</v>
      </c>
      <c r="M488" s="10">
        <v>10</v>
      </c>
      <c r="N488" s="10">
        <v>4</v>
      </c>
      <c r="O488" s="10">
        <v>2</v>
      </c>
      <c r="P488" s="10">
        <v>1</v>
      </c>
      <c r="Q488" s="10">
        <v>1</v>
      </c>
      <c r="R488" s="13">
        <v>0</v>
      </c>
      <c r="S488" s="13">
        <v>0</v>
      </c>
      <c r="T488" s="13">
        <v>0</v>
      </c>
      <c r="U488" s="13">
        <v>0</v>
      </c>
      <c r="V488" s="13">
        <v>0</v>
      </c>
      <c r="W488" s="13">
        <v>0</v>
      </c>
      <c r="X488" s="8">
        <v>180</v>
      </c>
      <c r="Y488" s="1">
        <f t="shared" si="7"/>
        <v>286</v>
      </c>
    </row>
    <row r="489" spans="1:25" x14ac:dyDescent="0.2">
      <c r="A489" s="6">
        <f>IF(D489="","",COUNTA($D$10:D489)+16)</f>
        <v>287</v>
      </c>
      <c r="B489" s="24"/>
      <c r="C489" s="6"/>
      <c r="D489" s="25" t="s">
        <v>28</v>
      </c>
      <c r="E489" s="10">
        <v>46</v>
      </c>
      <c r="F489" s="10">
        <v>2</v>
      </c>
      <c r="G489" s="10">
        <v>8</v>
      </c>
      <c r="H489" s="10">
        <v>1</v>
      </c>
      <c r="I489" s="10">
        <v>4</v>
      </c>
      <c r="J489" s="10">
        <v>7</v>
      </c>
      <c r="K489" s="10">
        <v>6</v>
      </c>
      <c r="L489" s="10">
        <v>2</v>
      </c>
      <c r="M489" s="10">
        <v>13</v>
      </c>
      <c r="N489" s="10">
        <v>1</v>
      </c>
      <c r="O489" s="10">
        <v>1</v>
      </c>
      <c r="P489" s="10">
        <v>1</v>
      </c>
      <c r="Q489" s="13">
        <v>0</v>
      </c>
      <c r="R489" s="13">
        <v>0</v>
      </c>
      <c r="S489" s="13">
        <v>0</v>
      </c>
      <c r="T489" s="13">
        <v>0</v>
      </c>
      <c r="U489" s="13">
        <v>0</v>
      </c>
      <c r="V489" s="13">
        <v>0</v>
      </c>
      <c r="W489" s="13">
        <v>0</v>
      </c>
      <c r="X489" s="8">
        <v>275</v>
      </c>
      <c r="Y489" s="1">
        <f t="shared" si="7"/>
        <v>287</v>
      </c>
    </row>
    <row r="490" spans="1:25" x14ac:dyDescent="0.2">
      <c r="A490" s="6" t="str">
        <f>IF(D490="","",COUNTA($D$10:D490)+16)</f>
        <v/>
      </c>
      <c r="B490" s="24"/>
      <c r="C490" s="6"/>
      <c r="D490" s="25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8"/>
      <c r="Y490" s="1" t="str">
        <f t="shared" si="7"/>
        <v/>
      </c>
    </row>
    <row r="491" spans="1:25" x14ac:dyDescent="0.2">
      <c r="A491" s="6">
        <f>IF(D491="","",COUNTA($D$10:D491)+16)</f>
        <v>288</v>
      </c>
      <c r="B491" s="24"/>
      <c r="C491" s="6"/>
      <c r="D491" s="25" t="s">
        <v>76</v>
      </c>
      <c r="E491" s="7">
        <v>124</v>
      </c>
      <c r="F491" s="7">
        <v>4</v>
      </c>
      <c r="G491" s="7">
        <v>29</v>
      </c>
      <c r="H491" s="7">
        <v>9</v>
      </c>
      <c r="I491" s="7">
        <v>11</v>
      </c>
      <c r="J491" s="7">
        <v>13</v>
      </c>
      <c r="K491" s="7">
        <v>18</v>
      </c>
      <c r="L491" s="7">
        <v>6</v>
      </c>
      <c r="M491" s="7">
        <v>23</v>
      </c>
      <c r="N491" s="7">
        <v>5</v>
      </c>
      <c r="O491" s="7">
        <v>3</v>
      </c>
      <c r="P491" s="7">
        <v>2</v>
      </c>
      <c r="Q491" s="7">
        <v>1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7" t="s">
        <v>56</v>
      </c>
      <c r="Y491" s="1">
        <f t="shared" si="7"/>
        <v>288</v>
      </c>
    </row>
    <row r="492" spans="1:25" x14ac:dyDescent="0.2">
      <c r="A492" s="6" t="str">
        <f>IF(D492="","",COUNTA($D$10:D492)+16)</f>
        <v/>
      </c>
      <c r="B492" s="24"/>
      <c r="C492" s="6"/>
      <c r="D492" s="25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9"/>
      <c r="Y492" s="1" t="str">
        <f t="shared" si="7"/>
        <v/>
      </c>
    </row>
    <row r="493" spans="1:25" x14ac:dyDescent="0.2">
      <c r="A493" s="6">
        <f>IF(D493="","",COUNTA($D$10:D493)+16)</f>
        <v>289</v>
      </c>
      <c r="B493" s="24"/>
      <c r="C493" s="6"/>
      <c r="D493" s="25" t="s">
        <v>29</v>
      </c>
      <c r="E493" s="10">
        <v>1</v>
      </c>
      <c r="F493" s="13">
        <v>0</v>
      </c>
      <c r="G493" s="13">
        <v>0</v>
      </c>
      <c r="H493" s="13">
        <v>0</v>
      </c>
      <c r="I493" s="13">
        <v>0</v>
      </c>
      <c r="J493" s="13">
        <v>0</v>
      </c>
      <c r="K493" s="13">
        <v>0</v>
      </c>
      <c r="L493" s="13">
        <v>0</v>
      </c>
      <c r="M493" s="10">
        <v>1</v>
      </c>
      <c r="N493" s="13">
        <v>0</v>
      </c>
      <c r="O493" s="13">
        <v>0</v>
      </c>
      <c r="P493" s="13">
        <v>0</v>
      </c>
      <c r="Q493" s="13">
        <v>0</v>
      </c>
      <c r="R493" s="13">
        <v>0</v>
      </c>
      <c r="S493" s="13">
        <v>0</v>
      </c>
      <c r="T493" s="13">
        <v>0</v>
      </c>
      <c r="U493" s="13">
        <v>0</v>
      </c>
      <c r="V493" s="13">
        <v>0</v>
      </c>
      <c r="W493" s="13">
        <v>0</v>
      </c>
      <c r="X493" s="8">
        <v>696</v>
      </c>
      <c r="Y493" s="1">
        <f t="shared" si="7"/>
        <v>289</v>
      </c>
    </row>
    <row r="494" spans="1:25" x14ac:dyDescent="0.2">
      <c r="A494" s="6" t="str">
        <f>IF(D494="","",COUNTA($D$10:D494)+16)</f>
        <v/>
      </c>
      <c r="B494" s="24"/>
      <c r="C494" s="6"/>
      <c r="D494" s="25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8"/>
      <c r="Y494" s="1" t="str">
        <f t="shared" si="7"/>
        <v/>
      </c>
    </row>
    <row r="495" spans="1:25" x14ac:dyDescent="0.2">
      <c r="A495" s="6">
        <f>IF(D495="","",COUNTA($D$10:D495)+16)</f>
        <v>290</v>
      </c>
      <c r="B495" s="24"/>
      <c r="C495" s="6"/>
      <c r="D495" s="25" t="s">
        <v>30</v>
      </c>
      <c r="E495" s="10">
        <v>6</v>
      </c>
      <c r="F495" s="13">
        <v>0</v>
      </c>
      <c r="G495" s="13">
        <v>0</v>
      </c>
      <c r="H495" s="13">
        <v>0</v>
      </c>
      <c r="I495" s="13">
        <v>0</v>
      </c>
      <c r="J495" s="13">
        <v>0</v>
      </c>
      <c r="K495" s="10">
        <v>2</v>
      </c>
      <c r="L495" s="13">
        <v>0</v>
      </c>
      <c r="M495" s="10">
        <v>1</v>
      </c>
      <c r="N495" s="13">
        <v>0</v>
      </c>
      <c r="O495" s="10">
        <v>2</v>
      </c>
      <c r="P495" s="13">
        <v>0</v>
      </c>
      <c r="Q495" s="10">
        <v>1</v>
      </c>
      <c r="R495" s="13">
        <v>0</v>
      </c>
      <c r="S495" s="13">
        <v>0</v>
      </c>
      <c r="T495" s="13">
        <v>0</v>
      </c>
      <c r="U495" s="13">
        <v>0</v>
      </c>
      <c r="V495" s="13">
        <v>0</v>
      </c>
      <c r="W495" s="13">
        <v>0</v>
      </c>
      <c r="X495" s="8">
        <v>981.5</v>
      </c>
      <c r="Y495" s="1">
        <f t="shared" si="7"/>
        <v>290</v>
      </c>
    </row>
    <row r="496" spans="1:25" x14ac:dyDescent="0.2">
      <c r="A496" s="6">
        <f>IF(D496="","",COUNTA($D$10:D496)+16)</f>
        <v>291</v>
      </c>
      <c r="B496" s="24"/>
      <c r="C496" s="6"/>
      <c r="D496" s="25" t="s">
        <v>31</v>
      </c>
      <c r="E496" s="10">
        <v>6</v>
      </c>
      <c r="F496" s="13">
        <v>0</v>
      </c>
      <c r="G496" s="10">
        <v>1</v>
      </c>
      <c r="H496" s="13">
        <v>0</v>
      </c>
      <c r="I496" s="13">
        <v>0</v>
      </c>
      <c r="J496" s="13">
        <v>0</v>
      </c>
      <c r="K496" s="13">
        <v>0</v>
      </c>
      <c r="L496" s="13">
        <v>0</v>
      </c>
      <c r="M496" s="10">
        <v>1</v>
      </c>
      <c r="N496" s="10">
        <v>1</v>
      </c>
      <c r="O496" s="10">
        <v>1</v>
      </c>
      <c r="P496" s="13">
        <v>0</v>
      </c>
      <c r="Q496" s="13">
        <v>0</v>
      </c>
      <c r="R496" s="10">
        <v>1</v>
      </c>
      <c r="S496" s="13">
        <v>0</v>
      </c>
      <c r="T496" s="13">
        <v>0</v>
      </c>
      <c r="U496" s="13">
        <v>0</v>
      </c>
      <c r="V496" s="10">
        <v>1</v>
      </c>
      <c r="W496" s="13">
        <v>0</v>
      </c>
      <c r="X496" s="8">
        <v>965.5</v>
      </c>
      <c r="Y496" s="1">
        <f t="shared" si="7"/>
        <v>291</v>
      </c>
    </row>
    <row r="497" spans="1:25" x14ac:dyDescent="0.2">
      <c r="A497" s="6" t="str">
        <f>IF(D497="","",COUNTA($D$10:D497)+16)</f>
        <v/>
      </c>
      <c r="B497" s="24"/>
      <c r="C497" s="6"/>
      <c r="D497" s="25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8"/>
      <c r="Y497" s="1" t="str">
        <f t="shared" si="7"/>
        <v/>
      </c>
    </row>
    <row r="498" spans="1:25" x14ac:dyDescent="0.2">
      <c r="A498" s="6">
        <f>IF(D498="","",COUNTA($D$10:D498)+16)</f>
        <v>292</v>
      </c>
      <c r="B498" s="24"/>
      <c r="C498" s="6"/>
      <c r="D498" s="25" t="s">
        <v>76</v>
      </c>
      <c r="E498" s="7">
        <v>12</v>
      </c>
      <c r="F498" s="14">
        <v>0</v>
      </c>
      <c r="G498" s="7">
        <v>1</v>
      </c>
      <c r="H498" s="14">
        <v>0</v>
      </c>
      <c r="I498" s="14">
        <v>0</v>
      </c>
      <c r="J498" s="14">
        <v>0</v>
      </c>
      <c r="K498" s="7">
        <v>2</v>
      </c>
      <c r="L498" s="14">
        <v>0</v>
      </c>
      <c r="M498" s="7">
        <v>2</v>
      </c>
      <c r="N498" s="7">
        <v>1</v>
      </c>
      <c r="O498" s="7">
        <v>3</v>
      </c>
      <c r="P498" s="14">
        <v>0</v>
      </c>
      <c r="Q498" s="7">
        <v>1</v>
      </c>
      <c r="R498" s="7">
        <v>1</v>
      </c>
      <c r="S498" s="14">
        <v>0</v>
      </c>
      <c r="T498" s="14">
        <v>0</v>
      </c>
      <c r="U498" s="14">
        <v>0</v>
      </c>
      <c r="V498" s="7">
        <v>1</v>
      </c>
      <c r="W498" s="14">
        <v>0</v>
      </c>
      <c r="X498" s="17" t="s">
        <v>56</v>
      </c>
      <c r="Y498" s="1">
        <f t="shared" si="7"/>
        <v>292</v>
      </c>
    </row>
    <row r="499" spans="1:25" x14ac:dyDescent="0.2">
      <c r="A499" s="6" t="str">
        <f>IF(D499="","",COUNTA($D$10:D499)+16)</f>
        <v/>
      </c>
      <c r="B499" s="24"/>
      <c r="C499" s="6"/>
      <c r="D499" s="25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9"/>
      <c r="Y499" s="1" t="str">
        <f t="shared" si="7"/>
        <v/>
      </c>
    </row>
    <row r="500" spans="1:25" x14ac:dyDescent="0.2">
      <c r="A500" s="6">
        <f>IF(D500="","",COUNTA($D$10:D500)+16)</f>
        <v>293</v>
      </c>
      <c r="B500" s="24"/>
      <c r="C500" s="6"/>
      <c r="D500" s="25" t="s">
        <v>38</v>
      </c>
      <c r="E500" s="10">
        <v>1</v>
      </c>
      <c r="F500" s="13">
        <v>0</v>
      </c>
      <c r="G500" s="13">
        <v>0</v>
      </c>
      <c r="H500" s="13">
        <v>0</v>
      </c>
      <c r="I500" s="13">
        <v>0</v>
      </c>
      <c r="J500" s="13">
        <v>0</v>
      </c>
      <c r="K500" s="13">
        <v>0</v>
      </c>
      <c r="L500" s="13">
        <v>0</v>
      </c>
      <c r="M500" s="13">
        <v>0</v>
      </c>
      <c r="N500" s="13">
        <v>0</v>
      </c>
      <c r="O500" s="13">
        <v>0</v>
      </c>
      <c r="P500" s="13">
        <v>0</v>
      </c>
      <c r="Q500" s="13">
        <v>0</v>
      </c>
      <c r="R500" s="13">
        <v>0</v>
      </c>
      <c r="S500" s="10">
        <v>1</v>
      </c>
      <c r="T500" s="13">
        <v>0</v>
      </c>
      <c r="U500" s="13">
        <v>0</v>
      </c>
      <c r="V500" s="13">
        <v>0</v>
      </c>
      <c r="W500" s="13">
        <v>0</v>
      </c>
      <c r="X500" s="8">
        <v>3046</v>
      </c>
      <c r="Y500" s="1">
        <f t="shared" si="7"/>
        <v>293</v>
      </c>
    </row>
    <row r="501" spans="1:25" x14ac:dyDescent="0.2">
      <c r="A501" s="6" t="str">
        <f>IF(D501="","",COUNTA($D$10:D501)-7)</f>
        <v/>
      </c>
      <c r="B501" s="24"/>
      <c r="C501" s="6"/>
      <c r="D501" s="25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8"/>
    </row>
    <row r="502" spans="1:25" x14ac:dyDescent="0.2">
      <c r="A502" s="6">
        <v>294</v>
      </c>
      <c r="B502" s="24"/>
      <c r="C502" s="25" t="s">
        <v>33</v>
      </c>
      <c r="E502" s="7">
        <v>68</v>
      </c>
      <c r="F502" s="7">
        <v>2</v>
      </c>
      <c r="G502" s="7">
        <v>7</v>
      </c>
      <c r="H502" s="7">
        <v>5</v>
      </c>
      <c r="I502" s="7">
        <v>10</v>
      </c>
      <c r="J502" s="7">
        <v>11</v>
      </c>
      <c r="K502" s="7">
        <v>4</v>
      </c>
      <c r="L502" s="7">
        <v>3</v>
      </c>
      <c r="M502" s="7">
        <v>13</v>
      </c>
      <c r="N502" s="7">
        <v>2</v>
      </c>
      <c r="O502" s="7">
        <v>2</v>
      </c>
      <c r="P502" s="7">
        <v>6</v>
      </c>
      <c r="Q502" s="7">
        <v>1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7">
        <v>2</v>
      </c>
      <c r="X502" s="8">
        <v>229</v>
      </c>
      <c r="Y502" s="1">
        <f t="shared" si="7"/>
        <v>294</v>
      </c>
    </row>
    <row r="503" spans="1:25" x14ac:dyDescent="0.2">
      <c r="A503" s="6" t="str">
        <f>IF(D503="","",COUNTA($D$10:D503)-7)</f>
        <v/>
      </c>
      <c r="B503" s="24"/>
      <c r="C503" s="6"/>
      <c r="D503" s="25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8"/>
      <c r="Y503" s="1" t="str">
        <f t="shared" si="7"/>
        <v/>
      </c>
    </row>
    <row r="504" spans="1:25" x14ac:dyDescent="0.2">
      <c r="A504" s="6">
        <f>IF(D504="","",COUNTA($D$10:D504)+17)</f>
        <v>295</v>
      </c>
      <c r="B504" s="24"/>
      <c r="C504" s="6"/>
      <c r="D504" s="25" t="s">
        <v>21</v>
      </c>
      <c r="E504" s="10">
        <v>7</v>
      </c>
      <c r="F504" s="10">
        <v>1</v>
      </c>
      <c r="G504" s="13">
        <v>0</v>
      </c>
      <c r="H504" s="10">
        <v>2</v>
      </c>
      <c r="I504" s="10">
        <v>2</v>
      </c>
      <c r="J504" s="10">
        <v>1</v>
      </c>
      <c r="K504" s="10">
        <v>1</v>
      </c>
      <c r="L504" s="13">
        <v>0</v>
      </c>
      <c r="M504" s="13">
        <v>0</v>
      </c>
      <c r="N504" s="13">
        <v>0</v>
      </c>
      <c r="O504" s="13">
        <v>0</v>
      </c>
      <c r="P504" s="13">
        <v>0</v>
      </c>
      <c r="Q504" s="13">
        <v>0</v>
      </c>
      <c r="R504" s="13">
        <v>0</v>
      </c>
      <c r="S504" s="13">
        <v>0</v>
      </c>
      <c r="T504" s="13">
        <v>0</v>
      </c>
      <c r="U504" s="13">
        <v>0</v>
      </c>
      <c r="V504" s="13">
        <v>0</v>
      </c>
      <c r="W504" s="13">
        <v>0</v>
      </c>
      <c r="X504" s="8">
        <v>140</v>
      </c>
      <c r="Y504" s="1">
        <f t="shared" si="7"/>
        <v>295</v>
      </c>
    </row>
    <row r="505" spans="1:25" x14ac:dyDescent="0.2">
      <c r="A505" s="6">
        <f>IF(D505="","",COUNTA($D$10:D505)+17)</f>
        <v>296</v>
      </c>
      <c r="B505" s="24"/>
      <c r="C505" s="6"/>
      <c r="D505" s="25" t="s">
        <v>22</v>
      </c>
      <c r="E505" s="10">
        <v>1</v>
      </c>
      <c r="F505" s="13">
        <v>0</v>
      </c>
      <c r="G505" s="13">
        <v>0</v>
      </c>
      <c r="H505" s="13">
        <v>0</v>
      </c>
      <c r="I505" s="10">
        <v>1</v>
      </c>
      <c r="J505" s="13">
        <v>0</v>
      </c>
      <c r="K505" s="13">
        <v>0</v>
      </c>
      <c r="L505" s="13">
        <v>0</v>
      </c>
      <c r="M505" s="13">
        <v>0</v>
      </c>
      <c r="N505" s="13">
        <v>0</v>
      </c>
      <c r="O505" s="13">
        <v>0</v>
      </c>
      <c r="P505" s="13">
        <v>0</v>
      </c>
      <c r="Q505" s="13">
        <v>0</v>
      </c>
      <c r="R505" s="13">
        <v>0</v>
      </c>
      <c r="S505" s="13">
        <v>0</v>
      </c>
      <c r="T505" s="13">
        <v>0</v>
      </c>
      <c r="U505" s="13">
        <v>0</v>
      </c>
      <c r="V505" s="13">
        <v>0</v>
      </c>
      <c r="W505" s="13">
        <v>0</v>
      </c>
      <c r="X505" s="8">
        <v>170</v>
      </c>
      <c r="Y505" s="1">
        <f t="shared" si="7"/>
        <v>296</v>
      </c>
    </row>
    <row r="506" spans="1:25" x14ac:dyDescent="0.2">
      <c r="A506" s="6">
        <f>IF(D506="","",COUNTA($D$10:D506)+17)</f>
        <v>297</v>
      </c>
      <c r="B506" s="24"/>
      <c r="C506" s="6"/>
      <c r="D506" s="25" t="s">
        <v>23</v>
      </c>
      <c r="E506" s="10">
        <v>1</v>
      </c>
      <c r="F506" s="13">
        <v>0</v>
      </c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3">
        <v>0</v>
      </c>
      <c r="M506" s="13">
        <v>0</v>
      </c>
      <c r="N506" s="13">
        <v>0</v>
      </c>
      <c r="O506" s="13">
        <v>0</v>
      </c>
      <c r="P506" s="13">
        <v>0</v>
      </c>
      <c r="Q506" s="13">
        <v>0</v>
      </c>
      <c r="R506" s="13">
        <v>0</v>
      </c>
      <c r="S506" s="13">
        <v>0</v>
      </c>
      <c r="T506" s="13">
        <v>0</v>
      </c>
      <c r="U506" s="13">
        <v>0</v>
      </c>
      <c r="V506" s="13">
        <v>0</v>
      </c>
      <c r="W506" s="10">
        <v>1</v>
      </c>
      <c r="X506" s="17" t="s">
        <v>56</v>
      </c>
      <c r="Y506" s="1">
        <f t="shared" si="7"/>
        <v>297</v>
      </c>
    </row>
    <row r="507" spans="1:25" x14ac:dyDescent="0.2">
      <c r="A507" s="6" t="str">
        <f>IF(D507="","",COUNTA($D$10:D507)+17)</f>
        <v/>
      </c>
      <c r="B507" s="24"/>
      <c r="C507" s="6"/>
      <c r="D507" s="25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9"/>
      <c r="Y507" s="1" t="str">
        <f t="shared" si="7"/>
        <v/>
      </c>
    </row>
    <row r="508" spans="1:25" x14ac:dyDescent="0.2">
      <c r="A508" s="6">
        <f>IF(D508="","",COUNTA($D$10:D508)+17)</f>
        <v>298</v>
      </c>
      <c r="B508" s="24"/>
      <c r="C508" s="6"/>
      <c r="D508" s="25" t="s">
        <v>24</v>
      </c>
      <c r="E508" s="10">
        <v>7</v>
      </c>
      <c r="F508" s="13">
        <v>0</v>
      </c>
      <c r="G508" s="10">
        <v>1</v>
      </c>
      <c r="H508" s="10">
        <v>1</v>
      </c>
      <c r="I508" s="10">
        <v>1</v>
      </c>
      <c r="J508" s="10">
        <v>2</v>
      </c>
      <c r="K508" s="10">
        <v>1</v>
      </c>
      <c r="L508" s="10">
        <v>1</v>
      </c>
      <c r="M508" s="13">
        <v>0</v>
      </c>
      <c r="N508" s="13">
        <v>0</v>
      </c>
      <c r="O508" s="13">
        <v>0</v>
      </c>
      <c r="P508" s="13">
        <v>0</v>
      </c>
      <c r="Q508" s="13">
        <v>0</v>
      </c>
      <c r="R508" s="13">
        <v>0</v>
      </c>
      <c r="S508" s="13">
        <v>0</v>
      </c>
      <c r="T508" s="13">
        <v>0</v>
      </c>
      <c r="U508" s="13">
        <v>0</v>
      </c>
      <c r="V508" s="13">
        <v>0</v>
      </c>
      <c r="W508" s="13">
        <v>0</v>
      </c>
      <c r="X508" s="8">
        <v>180</v>
      </c>
      <c r="Y508" s="1">
        <f t="shared" si="7"/>
        <v>298</v>
      </c>
    </row>
    <row r="509" spans="1:25" x14ac:dyDescent="0.2">
      <c r="A509" s="6">
        <f>IF(D509="","",COUNTA($D$10:D509)+17)</f>
        <v>299</v>
      </c>
      <c r="B509" s="24"/>
      <c r="C509" s="6"/>
      <c r="D509" s="25" t="s">
        <v>25</v>
      </c>
      <c r="E509" s="10">
        <v>15</v>
      </c>
      <c r="F509" s="13">
        <v>0</v>
      </c>
      <c r="G509" s="10">
        <v>4</v>
      </c>
      <c r="H509" s="10">
        <v>2</v>
      </c>
      <c r="I509" s="10">
        <v>3</v>
      </c>
      <c r="J509" s="10">
        <v>3</v>
      </c>
      <c r="K509" s="13">
        <v>0</v>
      </c>
      <c r="L509" s="13">
        <v>0</v>
      </c>
      <c r="M509" s="10">
        <v>2</v>
      </c>
      <c r="N509" s="13">
        <v>0</v>
      </c>
      <c r="O509" s="13">
        <v>0</v>
      </c>
      <c r="P509" s="13">
        <v>0</v>
      </c>
      <c r="Q509" s="13">
        <v>0</v>
      </c>
      <c r="R509" s="13">
        <v>0</v>
      </c>
      <c r="S509" s="13">
        <v>0</v>
      </c>
      <c r="T509" s="13">
        <v>0</v>
      </c>
      <c r="U509" s="13">
        <v>0</v>
      </c>
      <c r="V509" s="13">
        <v>0</v>
      </c>
      <c r="W509" s="10">
        <v>1</v>
      </c>
      <c r="X509" s="8">
        <v>143.5</v>
      </c>
      <c r="Y509" s="1">
        <f t="shared" si="7"/>
        <v>299</v>
      </c>
    </row>
    <row r="510" spans="1:25" x14ac:dyDescent="0.2">
      <c r="A510" s="6" t="str">
        <f>IF(D510="","",COUNTA($D$10:D510)+17)</f>
        <v/>
      </c>
      <c r="B510" s="24"/>
      <c r="C510" s="6"/>
      <c r="D510" s="25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8"/>
      <c r="Y510" s="1" t="str">
        <f t="shared" si="7"/>
        <v/>
      </c>
    </row>
    <row r="511" spans="1:25" x14ac:dyDescent="0.2">
      <c r="A511" s="6">
        <f>IF(D511="","",COUNTA($D$10:D511)+17)</f>
        <v>300</v>
      </c>
      <c r="B511" s="24"/>
      <c r="C511" s="6"/>
      <c r="D511" s="25" t="s">
        <v>76</v>
      </c>
      <c r="E511" s="7">
        <v>22</v>
      </c>
      <c r="F511" s="14">
        <v>0</v>
      </c>
      <c r="G511" s="7">
        <v>5</v>
      </c>
      <c r="H511" s="7">
        <v>3</v>
      </c>
      <c r="I511" s="7">
        <v>4</v>
      </c>
      <c r="J511" s="7">
        <v>5</v>
      </c>
      <c r="K511" s="7">
        <v>1</v>
      </c>
      <c r="L511" s="7">
        <v>1</v>
      </c>
      <c r="M511" s="7">
        <v>2</v>
      </c>
      <c r="N511" s="14">
        <v>0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7">
        <v>1</v>
      </c>
      <c r="X511" s="17" t="s">
        <v>56</v>
      </c>
      <c r="Y511" s="1">
        <f t="shared" si="7"/>
        <v>300</v>
      </c>
    </row>
    <row r="512" spans="1:25" x14ac:dyDescent="0.2">
      <c r="A512" s="6" t="str">
        <f>IF(D512="","",COUNTA($D$10:D512)+17)</f>
        <v/>
      </c>
      <c r="B512" s="24"/>
      <c r="C512" s="6"/>
      <c r="D512" s="25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9"/>
      <c r="Y512" s="1" t="str">
        <f t="shared" si="7"/>
        <v/>
      </c>
    </row>
    <row r="513" spans="1:25" x14ac:dyDescent="0.2">
      <c r="A513" s="6">
        <f>IF(D513="","",COUNTA($D$10:D513)+17)</f>
        <v>301</v>
      </c>
      <c r="B513" s="24"/>
      <c r="C513" s="6"/>
      <c r="D513" s="25" t="s">
        <v>27</v>
      </c>
      <c r="E513" s="10">
        <v>10</v>
      </c>
      <c r="F513" s="10">
        <v>1</v>
      </c>
      <c r="G513" s="10">
        <v>1</v>
      </c>
      <c r="H513" s="13">
        <v>0</v>
      </c>
      <c r="I513" s="10">
        <v>1</v>
      </c>
      <c r="J513" s="10">
        <v>4</v>
      </c>
      <c r="K513" s="13">
        <v>0</v>
      </c>
      <c r="L513" s="10">
        <v>1</v>
      </c>
      <c r="M513" s="10">
        <v>2</v>
      </c>
      <c r="N513" s="13">
        <v>0</v>
      </c>
      <c r="O513" s="13">
        <v>0</v>
      </c>
      <c r="P513" s="13">
        <v>0</v>
      </c>
      <c r="Q513" s="13">
        <v>0</v>
      </c>
      <c r="R513" s="13">
        <v>0</v>
      </c>
      <c r="S513" s="13">
        <v>0</v>
      </c>
      <c r="T513" s="13">
        <v>0</v>
      </c>
      <c r="U513" s="13">
        <v>0</v>
      </c>
      <c r="V513" s="13">
        <v>0</v>
      </c>
      <c r="W513" s="13">
        <v>0</v>
      </c>
      <c r="X513" s="8">
        <v>216.5</v>
      </c>
      <c r="Y513" s="1">
        <f t="shared" si="7"/>
        <v>301</v>
      </c>
    </row>
    <row r="514" spans="1:25" x14ac:dyDescent="0.2">
      <c r="A514" s="6">
        <f>IF(D514="","",COUNTA($D$10:D514)+17)</f>
        <v>302</v>
      </c>
      <c r="B514" s="24"/>
      <c r="C514" s="6"/>
      <c r="D514" s="25" t="s">
        <v>28</v>
      </c>
      <c r="E514" s="10">
        <v>8</v>
      </c>
      <c r="F514" s="13">
        <v>0</v>
      </c>
      <c r="G514" s="10">
        <v>1</v>
      </c>
      <c r="H514" s="13">
        <v>0</v>
      </c>
      <c r="I514" s="10">
        <v>1</v>
      </c>
      <c r="J514" s="10">
        <v>1</v>
      </c>
      <c r="K514" s="10">
        <v>1</v>
      </c>
      <c r="L514" s="13">
        <v>0</v>
      </c>
      <c r="M514" s="10">
        <v>2</v>
      </c>
      <c r="N514" s="10">
        <v>1</v>
      </c>
      <c r="O514" s="10">
        <v>1</v>
      </c>
      <c r="P514" s="13">
        <v>0</v>
      </c>
      <c r="Q514" s="13">
        <v>0</v>
      </c>
      <c r="R514" s="13">
        <v>0</v>
      </c>
      <c r="S514" s="13">
        <v>0</v>
      </c>
      <c r="T514" s="13">
        <v>0</v>
      </c>
      <c r="U514" s="13">
        <v>0</v>
      </c>
      <c r="V514" s="13">
        <v>0</v>
      </c>
      <c r="W514" s="13">
        <v>0</v>
      </c>
      <c r="X514" s="8">
        <v>523</v>
      </c>
      <c r="Y514" s="1">
        <f t="shared" si="7"/>
        <v>302</v>
      </c>
    </row>
    <row r="515" spans="1:25" x14ac:dyDescent="0.2">
      <c r="A515" s="6" t="str">
        <f>IF(D515="","",COUNTA($D$10:D515)+17)</f>
        <v/>
      </c>
      <c r="B515" s="24"/>
      <c r="C515" s="6"/>
      <c r="D515" s="25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8"/>
      <c r="Y515" s="1" t="str">
        <f t="shared" si="7"/>
        <v/>
      </c>
    </row>
    <row r="516" spans="1:25" x14ac:dyDescent="0.2">
      <c r="A516" s="6">
        <f>IF(D516="","",COUNTA($D$10:D516)+17)</f>
        <v>303</v>
      </c>
      <c r="B516" s="24"/>
      <c r="C516" s="6"/>
      <c r="D516" s="25" t="s">
        <v>76</v>
      </c>
      <c r="E516" s="7">
        <v>18</v>
      </c>
      <c r="F516" s="7">
        <v>1</v>
      </c>
      <c r="G516" s="7">
        <v>2</v>
      </c>
      <c r="H516" s="14">
        <v>0</v>
      </c>
      <c r="I516" s="7">
        <v>2</v>
      </c>
      <c r="J516" s="7">
        <v>5</v>
      </c>
      <c r="K516" s="7">
        <v>1</v>
      </c>
      <c r="L516" s="7">
        <v>1</v>
      </c>
      <c r="M516" s="7">
        <v>4</v>
      </c>
      <c r="N516" s="7">
        <v>1</v>
      </c>
      <c r="O516" s="7">
        <v>1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7" t="s">
        <v>56</v>
      </c>
      <c r="Y516" s="1">
        <f t="shared" si="7"/>
        <v>303</v>
      </c>
    </row>
    <row r="517" spans="1:25" x14ac:dyDescent="0.2">
      <c r="A517" s="6" t="str">
        <f>IF(D517="","",COUNTA($D$10:D517)+17)</f>
        <v/>
      </c>
      <c r="B517" s="24"/>
      <c r="C517" s="6"/>
      <c r="D517" s="25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9"/>
      <c r="Y517" s="1" t="str">
        <f t="shared" si="7"/>
        <v/>
      </c>
    </row>
    <row r="518" spans="1:25" x14ac:dyDescent="0.2">
      <c r="A518" s="6">
        <f>IF(D518="","",COUNTA($D$10:D518)+17)</f>
        <v>304</v>
      </c>
      <c r="B518" s="24"/>
      <c r="C518" s="6"/>
      <c r="D518" s="25" t="s">
        <v>30</v>
      </c>
      <c r="E518" s="10">
        <v>7</v>
      </c>
      <c r="F518" s="13">
        <v>0</v>
      </c>
      <c r="G518" s="13">
        <v>0</v>
      </c>
      <c r="H518" s="13">
        <v>0</v>
      </c>
      <c r="I518" s="10">
        <v>1</v>
      </c>
      <c r="J518" s="13">
        <v>0</v>
      </c>
      <c r="K518" s="10">
        <v>1</v>
      </c>
      <c r="L518" s="10">
        <v>1</v>
      </c>
      <c r="M518" s="10">
        <v>2</v>
      </c>
      <c r="N518" s="13">
        <v>0</v>
      </c>
      <c r="O518" s="13">
        <v>0</v>
      </c>
      <c r="P518" s="10">
        <v>2</v>
      </c>
      <c r="Q518" s="13">
        <v>0</v>
      </c>
      <c r="R518" s="13">
        <v>0</v>
      </c>
      <c r="S518" s="13">
        <v>0</v>
      </c>
      <c r="T518" s="13">
        <v>0</v>
      </c>
      <c r="U518" s="13">
        <v>0</v>
      </c>
      <c r="V518" s="13">
        <v>0</v>
      </c>
      <c r="W518" s="13">
        <v>0</v>
      </c>
      <c r="X518" s="8">
        <v>746</v>
      </c>
      <c r="Y518" s="1">
        <f t="shared" si="7"/>
        <v>304</v>
      </c>
    </row>
    <row r="519" spans="1:25" x14ac:dyDescent="0.2">
      <c r="A519" s="6">
        <f>IF(D519="","",COUNTA($D$10:D519)+17)</f>
        <v>305</v>
      </c>
      <c r="B519" s="24"/>
      <c r="C519" s="6"/>
      <c r="D519" s="25" t="s">
        <v>31</v>
      </c>
      <c r="E519" s="10">
        <v>11</v>
      </c>
      <c r="F519" s="13">
        <v>0</v>
      </c>
      <c r="G519" s="13">
        <v>0</v>
      </c>
      <c r="H519" s="13">
        <v>0</v>
      </c>
      <c r="I519" s="13">
        <v>0</v>
      </c>
      <c r="J519" s="13">
        <v>0</v>
      </c>
      <c r="K519" s="13">
        <v>0</v>
      </c>
      <c r="L519" s="13">
        <v>0</v>
      </c>
      <c r="M519" s="10">
        <v>5</v>
      </c>
      <c r="N519" s="10">
        <v>1</v>
      </c>
      <c r="O519" s="10">
        <v>1</v>
      </c>
      <c r="P519" s="10">
        <v>3</v>
      </c>
      <c r="Q519" s="10">
        <v>1</v>
      </c>
      <c r="R519" s="13">
        <v>0</v>
      </c>
      <c r="S519" s="13">
        <v>0</v>
      </c>
      <c r="T519" s="13">
        <v>0</v>
      </c>
      <c r="U519" s="13">
        <v>0</v>
      </c>
      <c r="V519" s="13">
        <v>0</v>
      </c>
      <c r="W519" s="13">
        <v>0</v>
      </c>
      <c r="X519" s="8">
        <v>946</v>
      </c>
      <c r="Y519" s="1">
        <f t="shared" si="7"/>
        <v>305</v>
      </c>
    </row>
    <row r="520" spans="1:25" x14ac:dyDescent="0.2">
      <c r="A520" s="6" t="str">
        <f>IF(D520="","",COUNTA($D$10:D520)+17)</f>
        <v/>
      </c>
      <c r="B520" s="24"/>
      <c r="C520" s="6"/>
      <c r="D520" s="25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8"/>
      <c r="Y520" s="1" t="str">
        <f t="shared" si="7"/>
        <v/>
      </c>
    </row>
    <row r="521" spans="1:25" x14ac:dyDescent="0.2">
      <c r="A521" s="6">
        <f>IF(D521="","",COUNTA($D$10:D521)+17)</f>
        <v>306</v>
      </c>
      <c r="B521" s="24"/>
      <c r="C521" s="6"/>
      <c r="D521" s="25" t="s">
        <v>76</v>
      </c>
      <c r="E521" s="7">
        <v>18</v>
      </c>
      <c r="F521" s="14">
        <v>0</v>
      </c>
      <c r="G521" s="14">
        <v>0</v>
      </c>
      <c r="H521" s="14">
        <v>0</v>
      </c>
      <c r="I521" s="7">
        <v>1</v>
      </c>
      <c r="J521" s="14">
        <v>0</v>
      </c>
      <c r="K521" s="7">
        <v>1</v>
      </c>
      <c r="L521" s="7">
        <v>1</v>
      </c>
      <c r="M521" s="7">
        <v>7</v>
      </c>
      <c r="N521" s="7">
        <v>1</v>
      </c>
      <c r="O521" s="7">
        <v>1</v>
      </c>
      <c r="P521" s="7">
        <v>5</v>
      </c>
      <c r="Q521" s="7">
        <v>1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7" t="s">
        <v>56</v>
      </c>
      <c r="Y521" s="1">
        <f t="shared" si="7"/>
        <v>306</v>
      </c>
    </row>
    <row r="522" spans="1:25" x14ac:dyDescent="0.2">
      <c r="A522" s="6" t="str">
        <f>IF(D522="","",COUNTA($D$10:D522)+17)</f>
        <v/>
      </c>
      <c r="B522" s="24"/>
      <c r="C522" s="6"/>
      <c r="D522" s="25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9"/>
      <c r="Y522" s="1" t="str">
        <f t="shared" si="7"/>
        <v/>
      </c>
    </row>
    <row r="523" spans="1:25" x14ac:dyDescent="0.2">
      <c r="A523" s="6">
        <f>IF(D523="","",COUNTA($D$10:D523)+17)</f>
        <v>307</v>
      </c>
      <c r="B523" s="24"/>
      <c r="C523" s="6"/>
      <c r="D523" s="25" t="s">
        <v>37</v>
      </c>
      <c r="E523" s="10">
        <v>1</v>
      </c>
      <c r="F523" s="13">
        <v>0</v>
      </c>
      <c r="G523" s="13">
        <v>0</v>
      </c>
      <c r="H523" s="13">
        <v>0</v>
      </c>
      <c r="I523" s="13">
        <v>0</v>
      </c>
      <c r="J523" s="13">
        <v>0</v>
      </c>
      <c r="K523" s="13">
        <v>0</v>
      </c>
      <c r="L523" s="13">
        <v>0</v>
      </c>
      <c r="M523" s="13">
        <v>0</v>
      </c>
      <c r="N523" s="13">
        <v>0</v>
      </c>
      <c r="O523" s="13">
        <v>0</v>
      </c>
      <c r="P523" s="10">
        <v>1</v>
      </c>
      <c r="Q523" s="13">
        <v>0</v>
      </c>
      <c r="R523" s="13">
        <v>0</v>
      </c>
      <c r="S523" s="13">
        <v>0</v>
      </c>
      <c r="T523" s="13">
        <v>0</v>
      </c>
      <c r="U523" s="13">
        <v>0</v>
      </c>
      <c r="V523" s="13">
        <v>0</v>
      </c>
      <c r="W523" s="13">
        <v>0</v>
      </c>
      <c r="X523" s="8">
        <v>1846</v>
      </c>
      <c r="Y523" s="1">
        <f t="shared" si="7"/>
        <v>307</v>
      </c>
    </row>
    <row r="524" spans="1:25" x14ac:dyDescent="0.2">
      <c r="A524" s="6" t="str">
        <f>IF(D524="","",COUNTA($D$10:D524)+20)</f>
        <v/>
      </c>
      <c r="B524" s="24"/>
      <c r="C524" s="6"/>
      <c r="D524" s="25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8"/>
      <c r="Y524" s="1" t="str">
        <f t="shared" si="7"/>
        <v/>
      </c>
    </row>
    <row r="525" spans="1:25" x14ac:dyDescent="0.2">
      <c r="A525" s="6">
        <v>308</v>
      </c>
      <c r="B525" s="9" t="s">
        <v>40</v>
      </c>
      <c r="C525" s="6"/>
      <c r="E525" s="7">
        <v>1446</v>
      </c>
      <c r="F525" s="7">
        <v>14</v>
      </c>
      <c r="G525" s="7">
        <v>199</v>
      </c>
      <c r="H525" s="7">
        <v>90</v>
      </c>
      <c r="I525" s="7">
        <v>106</v>
      </c>
      <c r="J525" s="7">
        <v>140</v>
      </c>
      <c r="K525" s="7">
        <v>191</v>
      </c>
      <c r="L525" s="7">
        <v>145</v>
      </c>
      <c r="M525" s="7">
        <v>232</v>
      </c>
      <c r="N525" s="7">
        <v>102</v>
      </c>
      <c r="O525" s="7">
        <v>101</v>
      </c>
      <c r="P525" s="7">
        <v>57</v>
      </c>
      <c r="Q525" s="7">
        <v>23</v>
      </c>
      <c r="R525" s="7">
        <v>15</v>
      </c>
      <c r="S525" s="7">
        <v>14</v>
      </c>
      <c r="T525" s="7">
        <v>6</v>
      </c>
      <c r="U525" s="7">
        <v>2</v>
      </c>
      <c r="V525" s="7">
        <v>5</v>
      </c>
      <c r="W525" s="7">
        <v>4</v>
      </c>
      <c r="X525" s="8">
        <v>361</v>
      </c>
      <c r="Y525" s="1">
        <f t="shared" si="7"/>
        <v>308</v>
      </c>
    </row>
    <row r="526" spans="1:25" x14ac:dyDescent="0.2">
      <c r="A526" s="6" t="str">
        <f>IF(D526="","",COUNTA($D$10:D526)+20)</f>
        <v/>
      </c>
      <c r="B526" s="24"/>
      <c r="C526" s="6"/>
      <c r="D526" s="25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8"/>
      <c r="Y526" s="1" t="str">
        <f t="shared" si="7"/>
        <v/>
      </c>
    </row>
    <row r="527" spans="1:25" x14ac:dyDescent="0.2">
      <c r="A527" s="6">
        <f>IF(D527="","",COUNTA($D$10:D527)+18)</f>
        <v>309</v>
      </c>
      <c r="B527" s="24"/>
      <c r="C527" s="6"/>
      <c r="D527" s="25" t="s">
        <v>21</v>
      </c>
      <c r="E527" s="10">
        <v>77</v>
      </c>
      <c r="F527" s="10">
        <v>3</v>
      </c>
      <c r="G527" s="10">
        <v>26</v>
      </c>
      <c r="H527" s="10">
        <v>3</v>
      </c>
      <c r="I527" s="10">
        <v>15</v>
      </c>
      <c r="J527" s="10">
        <v>14</v>
      </c>
      <c r="K527" s="10">
        <v>5</v>
      </c>
      <c r="L527" s="10">
        <v>2</v>
      </c>
      <c r="M527" s="10">
        <v>8</v>
      </c>
      <c r="N527" s="13">
        <v>0</v>
      </c>
      <c r="O527" s="10">
        <v>1</v>
      </c>
      <c r="P527" s="13">
        <v>0</v>
      </c>
      <c r="Q527" s="13">
        <v>0</v>
      </c>
      <c r="R527" s="13">
        <v>0</v>
      </c>
      <c r="S527" s="13">
        <v>0</v>
      </c>
      <c r="T527" s="13">
        <v>0</v>
      </c>
      <c r="U527" s="13">
        <v>0</v>
      </c>
      <c r="V527" s="13">
        <v>0</v>
      </c>
      <c r="W527" s="13">
        <v>0</v>
      </c>
      <c r="X527" s="8">
        <v>145</v>
      </c>
      <c r="Y527" s="1">
        <f t="shared" si="7"/>
        <v>309</v>
      </c>
    </row>
    <row r="528" spans="1:25" x14ac:dyDescent="0.2">
      <c r="A528" s="6">
        <f>IF(D528="","",COUNTA($D$10:D528)+18)</f>
        <v>310</v>
      </c>
      <c r="B528" s="24"/>
      <c r="C528" s="6"/>
      <c r="D528" s="25" t="s">
        <v>22</v>
      </c>
      <c r="E528" s="10">
        <v>1</v>
      </c>
      <c r="F528" s="13">
        <v>0</v>
      </c>
      <c r="G528" s="13">
        <v>0</v>
      </c>
      <c r="H528" s="13">
        <v>0</v>
      </c>
      <c r="I528" s="10">
        <v>1</v>
      </c>
      <c r="J528" s="13">
        <v>0</v>
      </c>
      <c r="K528" s="13">
        <v>0</v>
      </c>
      <c r="L528" s="13">
        <v>0</v>
      </c>
      <c r="M528" s="13">
        <v>0</v>
      </c>
      <c r="N528" s="13">
        <v>0</v>
      </c>
      <c r="O528" s="13">
        <v>0</v>
      </c>
      <c r="P528" s="13">
        <v>0</v>
      </c>
      <c r="Q528" s="13">
        <v>0</v>
      </c>
      <c r="R528" s="13">
        <v>0</v>
      </c>
      <c r="S528" s="13">
        <v>0</v>
      </c>
      <c r="T528" s="13">
        <v>0</v>
      </c>
      <c r="U528" s="13">
        <v>0</v>
      </c>
      <c r="V528" s="13">
        <v>0</v>
      </c>
      <c r="W528" s="13">
        <v>0</v>
      </c>
      <c r="X528" s="8">
        <v>150</v>
      </c>
      <c r="Y528" s="1">
        <f t="shared" si="7"/>
        <v>310</v>
      </c>
    </row>
    <row r="529" spans="1:25" x14ac:dyDescent="0.2">
      <c r="A529" s="6">
        <f>IF(D529="","",COUNTA($D$10:D529)+18)</f>
        <v>311</v>
      </c>
      <c r="B529" s="24"/>
      <c r="C529" s="6"/>
      <c r="D529" s="25" t="s">
        <v>23</v>
      </c>
      <c r="E529" s="10">
        <v>37</v>
      </c>
      <c r="F529" s="13">
        <v>0</v>
      </c>
      <c r="G529" s="10">
        <v>5</v>
      </c>
      <c r="H529" s="10">
        <v>1</v>
      </c>
      <c r="I529" s="10">
        <v>4</v>
      </c>
      <c r="J529" s="10">
        <v>4</v>
      </c>
      <c r="K529" s="10">
        <v>6</v>
      </c>
      <c r="L529" s="10">
        <v>3</v>
      </c>
      <c r="M529" s="10">
        <v>13</v>
      </c>
      <c r="N529" s="13">
        <v>0</v>
      </c>
      <c r="O529" s="13">
        <v>0</v>
      </c>
      <c r="P529" s="13">
        <v>0</v>
      </c>
      <c r="Q529" s="13">
        <v>0</v>
      </c>
      <c r="R529" s="13">
        <v>0</v>
      </c>
      <c r="S529" s="13">
        <v>0</v>
      </c>
      <c r="T529" s="13">
        <v>0</v>
      </c>
      <c r="U529" s="13">
        <v>0</v>
      </c>
      <c r="V529" s="13">
        <v>0</v>
      </c>
      <c r="W529" s="10">
        <v>1</v>
      </c>
      <c r="X529" s="8">
        <v>345</v>
      </c>
      <c r="Y529" s="1">
        <f t="shared" si="7"/>
        <v>311</v>
      </c>
    </row>
    <row r="530" spans="1:25" x14ac:dyDescent="0.2">
      <c r="A530" s="6" t="str">
        <f>IF(D530="","",COUNTA($D$10:D530)+18)</f>
        <v/>
      </c>
      <c r="B530" s="24"/>
      <c r="C530" s="6"/>
      <c r="D530" s="25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8"/>
      <c r="Y530" s="1" t="str">
        <f t="shared" si="7"/>
        <v/>
      </c>
    </row>
    <row r="531" spans="1:25" x14ac:dyDescent="0.2">
      <c r="A531" s="6" t="str">
        <f>IF(D531="","",COUNTA($D$10:D531)+18)</f>
        <v/>
      </c>
      <c r="B531" s="9" t="s">
        <v>64</v>
      </c>
      <c r="C531" s="6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8"/>
    </row>
    <row r="532" spans="1:25" x14ac:dyDescent="0.2">
      <c r="A532" s="6" t="str">
        <f>IF(D532="","",COUNTA($D$10:D532)+18)</f>
        <v/>
      </c>
      <c r="B532" s="24"/>
      <c r="C532" s="6"/>
      <c r="D532" s="25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8"/>
    </row>
    <row r="533" spans="1:25" x14ac:dyDescent="0.2">
      <c r="A533" s="6">
        <f>IF(D533="","",COUNTA($D$10:D533)+18)</f>
        <v>312</v>
      </c>
      <c r="B533" s="24"/>
      <c r="C533" s="6"/>
      <c r="D533" s="25" t="s">
        <v>24</v>
      </c>
      <c r="E533" s="10">
        <v>167</v>
      </c>
      <c r="F533" s="10">
        <v>3</v>
      </c>
      <c r="G533" s="10">
        <v>44</v>
      </c>
      <c r="H533" s="10">
        <v>19</v>
      </c>
      <c r="I533" s="10">
        <v>24</v>
      </c>
      <c r="J533" s="10">
        <v>26</v>
      </c>
      <c r="K533" s="10">
        <v>27</v>
      </c>
      <c r="L533" s="10">
        <v>12</v>
      </c>
      <c r="M533" s="10">
        <v>9</v>
      </c>
      <c r="N533" s="10">
        <v>1</v>
      </c>
      <c r="O533" s="10">
        <v>1</v>
      </c>
      <c r="P533" s="13">
        <v>0</v>
      </c>
      <c r="Q533" s="13">
        <v>0</v>
      </c>
      <c r="R533" s="13">
        <v>0</v>
      </c>
      <c r="S533" s="13">
        <v>0</v>
      </c>
      <c r="T533" s="13">
        <v>0</v>
      </c>
      <c r="U533" s="13">
        <v>0</v>
      </c>
      <c r="V533" s="13">
        <v>0</v>
      </c>
      <c r="W533" s="10">
        <v>1</v>
      </c>
      <c r="X533" s="8">
        <v>158</v>
      </c>
      <c r="Y533" s="1">
        <f t="shared" si="7"/>
        <v>312</v>
      </c>
    </row>
    <row r="534" spans="1:25" x14ac:dyDescent="0.2">
      <c r="A534" s="6">
        <f>IF(D534="","",COUNTA($D$10:D534)+18)</f>
        <v>313</v>
      </c>
      <c r="B534" s="24"/>
      <c r="C534" s="6"/>
      <c r="D534" s="25" t="s">
        <v>25</v>
      </c>
      <c r="E534" s="10">
        <v>308</v>
      </c>
      <c r="F534" s="10">
        <v>4</v>
      </c>
      <c r="G534" s="10">
        <v>50</v>
      </c>
      <c r="H534" s="10">
        <v>33</v>
      </c>
      <c r="I534" s="10">
        <v>25</v>
      </c>
      <c r="J534" s="10">
        <v>42</v>
      </c>
      <c r="K534" s="10">
        <v>55</v>
      </c>
      <c r="L534" s="10">
        <v>32</v>
      </c>
      <c r="M534" s="10">
        <v>42</v>
      </c>
      <c r="N534" s="10">
        <v>14</v>
      </c>
      <c r="O534" s="10">
        <v>8</v>
      </c>
      <c r="P534" s="10">
        <v>1</v>
      </c>
      <c r="Q534" s="10">
        <v>1</v>
      </c>
      <c r="R534" s="13">
        <v>0</v>
      </c>
      <c r="S534" s="13">
        <v>0</v>
      </c>
      <c r="T534" s="13">
        <v>0</v>
      </c>
      <c r="U534" s="13">
        <v>0</v>
      </c>
      <c r="V534" s="13">
        <v>0</v>
      </c>
      <c r="W534" s="10">
        <v>1</v>
      </c>
      <c r="X534" s="8">
        <v>240</v>
      </c>
      <c r="Y534" s="1">
        <f t="shared" si="7"/>
        <v>313</v>
      </c>
    </row>
    <row r="535" spans="1:25" x14ac:dyDescent="0.2">
      <c r="A535" s="6" t="str">
        <f>IF(D535="","",COUNTA($D$10:D535)+18)</f>
        <v/>
      </c>
      <c r="B535" s="24"/>
      <c r="C535" s="6"/>
      <c r="D535" s="25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8"/>
      <c r="Y535" s="1" t="str">
        <f t="shared" si="7"/>
        <v/>
      </c>
    </row>
    <row r="536" spans="1:25" x14ac:dyDescent="0.2">
      <c r="A536" s="6">
        <f>IF(D536="","",COUNTA($D$10:D536)+18)</f>
        <v>314</v>
      </c>
      <c r="B536" s="24"/>
      <c r="C536" s="6"/>
      <c r="D536" s="25" t="s">
        <v>76</v>
      </c>
      <c r="E536" s="7">
        <v>475</v>
      </c>
      <c r="F536" s="7">
        <v>7</v>
      </c>
      <c r="G536" s="7">
        <v>94</v>
      </c>
      <c r="H536" s="7">
        <v>52</v>
      </c>
      <c r="I536" s="7">
        <v>49</v>
      </c>
      <c r="J536" s="7">
        <v>68</v>
      </c>
      <c r="K536" s="7">
        <v>82</v>
      </c>
      <c r="L536" s="7">
        <v>44</v>
      </c>
      <c r="M536" s="7">
        <v>51</v>
      </c>
      <c r="N536" s="7">
        <v>15</v>
      </c>
      <c r="O536" s="7">
        <v>9</v>
      </c>
      <c r="P536" s="7">
        <v>1</v>
      </c>
      <c r="Q536" s="7">
        <v>1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7">
        <v>2</v>
      </c>
      <c r="X536" s="17" t="s">
        <v>56</v>
      </c>
      <c r="Y536" s="1">
        <f t="shared" si="7"/>
        <v>314</v>
      </c>
    </row>
    <row r="537" spans="1:25" x14ac:dyDescent="0.2">
      <c r="A537" s="6" t="str">
        <f>IF(D537="","",COUNTA($D$10:D537)+18)</f>
        <v/>
      </c>
      <c r="B537" s="24"/>
      <c r="C537" s="6"/>
      <c r="D537" s="25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9"/>
      <c r="Y537" s="1" t="str">
        <f t="shared" si="7"/>
        <v/>
      </c>
    </row>
    <row r="538" spans="1:25" x14ac:dyDescent="0.2">
      <c r="A538" s="6">
        <f>IF(D538="","",COUNTA($D$10:D538)+18)</f>
        <v>315</v>
      </c>
      <c r="B538" s="24"/>
      <c r="C538" s="6"/>
      <c r="D538" s="25" t="s">
        <v>26</v>
      </c>
      <c r="E538" s="10">
        <v>10</v>
      </c>
      <c r="F538" s="13">
        <v>0</v>
      </c>
      <c r="G538" s="10">
        <v>1</v>
      </c>
      <c r="H538" s="10">
        <v>1</v>
      </c>
      <c r="I538" s="13">
        <v>0</v>
      </c>
      <c r="J538" s="13">
        <v>0</v>
      </c>
      <c r="K538" s="13">
        <v>0</v>
      </c>
      <c r="L538" s="10">
        <v>2</v>
      </c>
      <c r="M538" s="10">
        <v>2</v>
      </c>
      <c r="N538" s="10">
        <v>1</v>
      </c>
      <c r="O538" s="10">
        <v>2</v>
      </c>
      <c r="P538" s="13">
        <v>0</v>
      </c>
      <c r="Q538" s="13">
        <v>0</v>
      </c>
      <c r="R538" s="10">
        <v>1</v>
      </c>
      <c r="S538" s="13">
        <v>0</v>
      </c>
      <c r="T538" s="13">
        <v>0</v>
      </c>
      <c r="U538" s="13">
        <v>0</v>
      </c>
      <c r="V538" s="13">
        <v>0</v>
      </c>
      <c r="W538" s="13">
        <v>0</v>
      </c>
      <c r="X538" s="8">
        <v>688</v>
      </c>
      <c r="Y538" s="1">
        <f t="shared" ref="Y538:Y603" si="8">A538</f>
        <v>315</v>
      </c>
    </row>
    <row r="539" spans="1:25" x14ac:dyDescent="0.2">
      <c r="A539" s="6" t="str">
        <f>IF(D539="","",COUNTA($D$10:D539)+18)</f>
        <v/>
      </c>
      <c r="B539" s="24"/>
      <c r="C539" s="6"/>
      <c r="D539" s="25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8"/>
      <c r="Y539" s="1" t="str">
        <f t="shared" si="8"/>
        <v/>
      </c>
    </row>
    <row r="540" spans="1:25" x14ac:dyDescent="0.2">
      <c r="A540" s="6">
        <f>IF(D540="","",COUNTA($D$10:D540)+18)</f>
        <v>316</v>
      </c>
      <c r="B540" s="24"/>
      <c r="C540" s="6"/>
      <c r="D540" s="25" t="s">
        <v>27</v>
      </c>
      <c r="E540" s="10">
        <v>258</v>
      </c>
      <c r="F540" s="10">
        <v>2</v>
      </c>
      <c r="G540" s="10">
        <v>42</v>
      </c>
      <c r="H540" s="10">
        <v>13</v>
      </c>
      <c r="I540" s="10">
        <v>18</v>
      </c>
      <c r="J540" s="10">
        <v>21</v>
      </c>
      <c r="K540" s="10">
        <v>39</v>
      </c>
      <c r="L540" s="10">
        <v>41</v>
      </c>
      <c r="M540" s="10">
        <v>49</v>
      </c>
      <c r="N540" s="10">
        <v>15</v>
      </c>
      <c r="O540" s="10">
        <v>13</v>
      </c>
      <c r="P540" s="13">
        <v>0</v>
      </c>
      <c r="Q540" s="10">
        <v>2</v>
      </c>
      <c r="R540" s="13">
        <v>0</v>
      </c>
      <c r="S540" s="10">
        <v>1</v>
      </c>
      <c r="T540" s="10">
        <v>2</v>
      </c>
      <c r="U540" s="13">
        <v>0</v>
      </c>
      <c r="V540" s="13">
        <v>0</v>
      </c>
      <c r="W540" s="13">
        <v>0</v>
      </c>
      <c r="X540" s="8">
        <v>360</v>
      </c>
      <c r="Y540" s="1">
        <f t="shared" si="8"/>
        <v>316</v>
      </c>
    </row>
    <row r="541" spans="1:25" x14ac:dyDescent="0.2">
      <c r="A541" s="6">
        <f>IF(D541="","",COUNTA($D$10:D541)+18)</f>
        <v>317</v>
      </c>
      <c r="B541" s="24"/>
      <c r="C541" s="6"/>
      <c r="D541" s="25" t="s">
        <v>28</v>
      </c>
      <c r="E541" s="10">
        <v>245</v>
      </c>
      <c r="F541" s="10">
        <v>1</v>
      </c>
      <c r="G541" s="10">
        <v>22</v>
      </c>
      <c r="H541" s="10">
        <v>15</v>
      </c>
      <c r="I541" s="10">
        <v>13</v>
      </c>
      <c r="J541" s="10">
        <v>21</v>
      </c>
      <c r="K541" s="10">
        <v>35</v>
      </c>
      <c r="L541" s="10">
        <v>30</v>
      </c>
      <c r="M541" s="10">
        <v>56</v>
      </c>
      <c r="N541" s="10">
        <v>22</v>
      </c>
      <c r="O541" s="10">
        <v>13</v>
      </c>
      <c r="P541" s="10">
        <v>13</v>
      </c>
      <c r="Q541" s="13">
        <v>0</v>
      </c>
      <c r="R541" s="13">
        <v>0</v>
      </c>
      <c r="S541" s="10">
        <v>3</v>
      </c>
      <c r="T541" s="13">
        <v>0</v>
      </c>
      <c r="U541" s="13">
        <v>0</v>
      </c>
      <c r="V541" s="13">
        <v>0</v>
      </c>
      <c r="W541" s="10">
        <v>1</v>
      </c>
      <c r="X541" s="8">
        <v>500</v>
      </c>
      <c r="Y541" s="1">
        <f t="shared" si="8"/>
        <v>317</v>
      </c>
    </row>
    <row r="542" spans="1:25" x14ac:dyDescent="0.2">
      <c r="A542" s="6" t="str">
        <f>IF(D542="","",COUNTA($D$10:D542)+18)</f>
        <v/>
      </c>
      <c r="B542" s="24"/>
      <c r="C542" s="6"/>
      <c r="D542" s="25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8"/>
      <c r="Y542" s="1" t="str">
        <f t="shared" si="8"/>
        <v/>
      </c>
    </row>
    <row r="543" spans="1:25" x14ac:dyDescent="0.2">
      <c r="A543" s="6">
        <f>IF(D543="","",COUNTA($D$10:D543)+18)</f>
        <v>318</v>
      </c>
      <c r="B543" s="24"/>
      <c r="C543" s="6"/>
      <c r="D543" s="25" t="s">
        <v>76</v>
      </c>
      <c r="E543" s="7">
        <v>503</v>
      </c>
      <c r="F543" s="7">
        <v>3</v>
      </c>
      <c r="G543" s="7">
        <v>64</v>
      </c>
      <c r="H543" s="7">
        <v>28</v>
      </c>
      <c r="I543" s="7">
        <v>31</v>
      </c>
      <c r="J543" s="7">
        <v>42</v>
      </c>
      <c r="K543" s="7">
        <v>74</v>
      </c>
      <c r="L543" s="7">
        <v>71</v>
      </c>
      <c r="M543" s="7">
        <v>105</v>
      </c>
      <c r="N543" s="7">
        <v>37</v>
      </c>
      <c r="O543" s="7">
        <v>26</v>
      </c>
      <c r="P543" s="7">
        <v>13</v>
      </c>
      <c r="Q543" s="7">
        <v>2</v>
      </c>
      <c r="R543" s="14">
        <v>0</v>
      </c>
      <c r="S543" s="7">
        <v>4</v>
      </c>
      <c r="T543" s="7">
        <v>2</v>
      </c>
      <c r="U543" s="14">
        <v>0</v>
      </c>
      <c r="V543" s="14">
        <v>0</v>
      </c>
      <c r="W543" s="7">
        <v>1</v>
      </c>
      <c r="X543" s="17" t="s">
        <v>56</v>
      </c>
      <c r="Y543" s="1">
        <f t="shared" si="8"/>
        <v>318</v>
      </c>
    </row>
    <row r="544" spans="1:25" x14ac:dyDescent="0.2">
      <c r="A544" s="6" t="str">
        <f>IF(D544="","",COUNTA($D$10:D544)+18)</f>
        <v/>
      </c>
      <c r="B544" s="24"/>
      <c r="C544" s="6"/>
      <c r="D544" s="25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9"/>
      <c r="Y544" s="1" t="str">
        <f t="shared" si="8"/>
        <v/>
      </c>
    </row>
    <row r="545" spans="1:25" x14ac:dyDescent="0.2">
      <c r="A545" s="6">
        <f>IF(D545="","",COUNTA($D$10:D545)+18)</f>
        <v>319</v>
      </c>
      <c r="B545" s="24"/>
      <c r="C545" s="6"/>
      <c r="D545" s="25" t="s">
        <v>29</v>
      </c>
      <c r="E545" s="10">
        <v>19</v>
      </c>
      <c r="F545" s="13">
        <v>0</v>
      </c>
      <c r="G545" s="13">
        <v>0</v>
      </c>
      <c r="H545" s="10">
        <v>1</v>
      </c>
      <c r="I545" s="13">
        <v>0</v>
      </c>
      <c r="J545" s="10">
        <v>1</v>
      </c>
      <c r="K545" s="10">
        <v>2</v>
      </c>
      <c r="L545" s="10">
        <v>2</v>
      </c>
      <c r="M545" s="10">
        <v>4</v>
      </c>
      <c r="N545" s="10">
        <v>3</v>
      </c>
      <c r="O545" s="10">
        <v>4</v>
      </c>
      <c r="P545" s="10">
        <v>2</v>
      </c>
      <c r="Q545" s="13">
        <v>0</v>
      </c>
      <c r="R545" s="13">
        <v>0</v>
      </c>
      <c r="S545" s="13">
        <v>0</v>
      </c>
      <c r="T545" s="13">
        <v>0</v>
      </c>
      <c r="U545" s="13">
        <v>0</v>
      </c>
      <c r="V545" s="13">
        <v>0</v>
      </c>
      <c r="W545" s="13">
        <v>0</v>
      </c>
      <c r="X545" s="8">
        <v>746</v>
      </c>
      <c r="Y545" s="1">
        <f t="shared" si="8"/>
        <v>319</v>
      </c>
    </row>
    <row r="546" spans="1:25" x14ac:dyDescent="0.2">
      <c r="A546" s="6" t="str">
        <f>IF(D546="","",COUNTA($D$10:D546)+18)</f>
        <v/>
      </c>
      <c r="B546" s="24"/>
      <c r="C546" s="6"/>
      <c r="D546" s="25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8"/>
      <c r="Y546" s="1" t="str">
        <f t="shared" si="8"/>
        <v/>
      </c>
    </row>
    <row r="547" spans="1:25" x14ac:dyDescent="0.2">
      <c r="A547" s="6">
        <f>IF(D547="","",COUNTA($D$10:D547)+18)</f>
        <v>320</v>
      </c>
      <c r="B547" s="24"/>
      <c r="C547" s="6"/>
      <c r="D547" s="25" t="s">
        <v>30</v>
      </c>
      <c r="E547" s="10">
        <v>92</v>
      </c>
      <c r="F547" s="13">
        <v>0</v>
      </c>
      <c r="G547" s="10">
        <v>7</v>
      </c>
      <c r="H547" s="10">
        <v>1</v>
      </c>
      <c r="I547" s="10">
        <v>3</v>
      </c>
      <c r="J547" s="10">
        <v>4</v>
      </c>
      <c r="K547" s="10">
        <v>8</v>
      </c>
      <c r="L547" s="10">
        <v>9</v>
      </c>
      <c r="M547" s="10">
        <v>20</v>
      </c>
      <c r="N547" s="10">
        <v>18</v>
      </c>
      <c r="O547" s="10">
        <v>14</v>
      </c>
      <c r="P547" s="10">
        <v>4</v>
      </c>
      <c r="Q547" s="10">
        <v>1</v>
      </c>
      <c r="R547" s="10">
        <v>2</v>
      </c>
      <c r="S547" s="13">
        <v>0</v>
      </c>
      <c r="T547" s="13">
        <v>0</v>
      </c>
      <c r="U547" s="10">
        <v>1</v>
      </c>
      <c r="V547" s="13">
        <v>0</v>
      </c>
      <c r="W547" s="13">
        <v>0</v>
      </c>
      <c r="X547" s="8">
        <v>685.5</v>
      </c>
      <c r="Y547" s="1">
        <f t="shared" si="8"/>
        <v>320</v>
      </c>
    </row>
    <row r="548" spans="1:25" x14ac:dyDescent="0.2">
      <c r="A548" s="6">
        <f>IF(D548="","",COUNTA($D$10:D548)+18)</f>
        <v>321</v>
      </c>
      <c r="B548" s="24"/>
      <c r="C548" s="6"/>
      <c r="D548" s="25" t="s">
        <v>31</v>
      </c>
      <c r="E548" s="10">
        <v>183</v>
      </c>
      <c r="F548" s="10">
        <v>1</v>
      </c>
      <c r="G548" s="10">
        <v>2</v>
      </c>
      <c r="H548" s="10">
        <v>3</v>
      </c>
      <c r="I548" s="10">
        <v>3</v>
      </c>
      <c r="J548" s="10">
        <v>5</v>
      </c>
      <c r="K548" s="10">
        <v>12</v>
      </c>
      <c r="L548" s="10">
        <v>12</v>
      </c>
      <c r="M548" s="10">
        <v>23</v>
      </c>
      <c r="N548" s="10">
        <v>24</v>
      </c>
      <c r="O548" s="10">
        <v>36</v>
      </c>
      <c r="P548" s="10">
        <v>29</v>
      </c>
      <c r="Q548" s="10">
        <v>10</v>
      </c>
      <c r="R548" s="10">
        <v>10</v>
      </c>
      <c r="S548" s="10">
        <v>5</v>
      </c>
      <c r="T548" s="10">
        <v>3</v>
      </c>
      <c r="U548" s="10">
        <v>1</v>
      </c>
      <c r="V548" s="10">
        <v>4</v>
      </c>
      <c r="W548" s="13">
        <v>0</v>
      </c>
      <c r="X548" s="8">
        <v>1046</v>
      </c>
      <c r="Y548" s="1">
        <f t="shared" si="8"/>
        <v>321</v>
      </c>
    </row>
    <row r="549" spans="1:25" x14ac:dyDescent="0.2">
      <c r="A549" s="6" t="str">
        <f>IF(D549="","",COUNTA($D$10:D549)+18)</f>
        <v/>
      </c>
      <c r="B549" s="24"/>
      <c r="C549" s="6"/>
      <c r="D549" s="25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8"/>
      <c r="Y549" s="1" t="str">
        <f t="shared" si="8"/>
        <v/>
      </c>
    </row>
    <row r="550" spans="1:25" x14ac:dyDescent="0.2">
      <c r="A550" s="6">
        <f>IF(D550="","",COUNTA($D$10:D550)+18)</f>
        <v>322</v>
      </c>
      <c r="B550" s="24"/>
      <c r="C550" s="6"/>
      <c r="D550" s="25" t="s">
        <v>76</v>
      </c>
      <c r="E550" s="7">
        <v>275</v>
      </c>
      <c r="F550" s="7">
        <v>1</v>
      </c>
      <c r="G550" s="7">
        <v>9</v>
      </c>
      <c r="H550" s="7">
        <v>4</v>
      </c>
      <c r="I550" s="7">
        <v>6</v>
      </c>
      <c r="J550" s="7">
        <v>9</v>
      </c>
      <c r="K550" s="7">
        <v>20</v>
      </c>
      <c r="L550" s="7">
        <v>21</v>
      </c>
      <c r="M550" s="7">
        <v>43</v>
      </c>
      <c r="N550" s="7">
        <v>42</v>
      </c>
      <c r="O550" s="7">
        <v>50</v>
      </c>
      <c r="P550" s="7">
        <v>33</v>
      </c>
      <c r="Q550" s="7">
        <v>11</v>
      </c>
      <c r="R550" s="7">
        <v>12</v>
      </c>
      <c r="S550" s="7">
        <v>5</v>
      </c>
      <c r="T550" s="7">
        <v>3</v>
      </c>
      <c r="U550" s="7">
        <v>2</v>
      </c>
      <c r="V550" s="7">
        <v>4</v>
      </c>
      <c r="W550" s="14">
        <v>0</v>
      </c>
      <c r="X550" s="17" t="s">
        <v>56</v>
      </c>
      <c r="Y550" s="1">
        <f t="shared" si="8"/>
        <v>322</v>
      </c>
    </row>
    <row r="551" spans="1:25" x14ac:dyDescent="0.2">
      <c r="A551" s="6" t="str">
        <f>IF(D551="","",COUNTA($D$10:D551)+18)</f>
        <v/>
      </c>
      <c r="B551" s="24"/>
      <c r="C551" s="6"/>
      <c r="D551" s="25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9"/>
    </row>
    <row r="552" spans="1:25" x14ac:dyDescent="0.2">
      <c r="A552" s="6">
        <f>IF(D552="","",COUNTA($D$10:D552)+18)</f>
        <v>323</v>
      </c>
      <c r="B552" s="24"/>
      <c r="C552" s="6"/>
      <c r="D552" s="25" t="s">
        <v>37</v>
      </c>
      <c r="E552" s="10">
        <v>10</v>
      </c>
      <c r="F552" s="13">
        <v>0</v>
      </c>
      <c r="G552" s="13">
        <v>0</v>
      </c>
      <c r="H552" s="13">
        <v>0</v>
      </c>
      <c r="I552" s="13">
        <v>0</v>
      </c>
      <c r="J552" s="10">
        <v>1</v>
      </c>
      <c r="K552" s="10">
        <v>1</v>
      </c>
      <c r="L552" s="13">
        <v>0</v>
      </c>
      <c r="M552" s="10">
        <v>1</v>
      </c>
      <c r="N552" s="13">
        <v>0</v>
      </c>
      <c r="O552" s="10">
        <v>2</v>
      </c>
      <c r="P552" s="10">
        <v>2</v>
      </c>
      <c r="Q552" s="10">
        <v>2</v>
      </c>
      <c r="R552" s="10">
        <v>1</v>
      </c>
      <c r="S552" s="13">
        <v>0</v>
      </c>
      <c r="T552" s="13">
        <v>0</v>
      </c>
      <c r="U552" s="13">
        <v>0</v>
      </c>
      <c r="V552" s="13">
        <v>0</v>
      </c>
      <c r="W552" s="13">
        <v>0</v>
      </c>
      <c r="X552" s="8">
        <v>1505</v>
      </c>
      <c r="Y552" s="1">
        <f t="shared" si="8"/>
        <v>323</v>
      </c>
    </row>
    <row r="553" spans="1:25" x14ac:dyDescent="0.2">
      <c r="A553" s="6">
        <f>IF(D553="","",COUNTA($D$10:D553)+18)</f>
        <v>324</v>
      </c>
      <c r="B553" s="24"/>
      <c r="C553" s="6"/>
      <c r="D553" s="25" t="s">
        <v>38</v>
      </c>
      <c r="E553" s="10">
        <v>37</v>
      </c>
      <c r="F553" s="13">
        <v>0</v>
      </c>
      <c r="G553" s="13">
        <v>0</v>
      </c>
      <c r="H553" s="13">
        <v>0</v>
      </c>
      <c r="I553" s="13">
        <v>0</v>
      </c>
      <c r="J553" s="10">
        <v>1</v>
      </c>
      <c r="K553" s="10">
        <v>1</v>
      </c>
      <c r="L553" s="13">
        <v>0</v>
      </c>
      <c r="M553" s="10">
        <v>5</v>
      </c>
      <c r="N553" s="10">
        <v>4</v>
      </c>
      <c r="O553" s="10">
        <v>7</v>
      </c>
      <c r="P553" s="10">
        <v>6</v>
      </c>
      <c r="Q553" s="10">
        <v>6</v>
      </c>
      <c r="R553" s="10">
        <v>1</v>
      </c>
      <c r="S553" s="10">
        <v>5</v>
      </c>
      <c r="T553" s="13">
        <v>0</v>
      </c>
      <c r="U553" s="13">
        <v>0</v>
      </c>
      <c r="V553" s="10">
        <v>1</v>
      </c>
      <c r="W553" s="13">
        <v>0</v>
      </c>
      <c r="X553" s="8">
        <v>1546</v>
      </c>
      <c r="Y553" s="1">
        <f t="shared" si="8"/>
        <v>324</v>
      </c>
    </row>
    <row r="554" spans="1:25" x14ac:dyDescent="0.2">
      <c r="A554" s="6">
        <f>IF(D554="","",COUNTA($D$10:D554)+18)</f>
        <v>325</v>
      </c>
      <c r="B554" s="24"/>
      <c r="C554" s="6"/>
      <c r="D554" s="25" t="s">
        <v>39</v>
      </c>
      <c r="E554" s="10">
        <v>2</v>
      </c>
      <c r="F554" s="13">
        <v>0</v>
      </c>
      <c r="G554" s="13">
        <v>0</v>
      </c>
      <c r="H554" s="13">
        <v>0</v>
      </c>
      <c r="I554" s="13">
        <v>0</v>
      </c>
      <c r="J554" s="13">
        <v>0</v>
      </c>
      <c r="K554" s="13">
        <v>0</v>
      </c>
      <c r="L554" s="13">
        <v>0</v>
      </c>
      <c r="M554" s="13">
        <v>0</v>
      </c>
      <c r="N554" s="13">
        <v>0</v>
      </c>
      <c r="O554" s="13">
        <v>0</v>
      </c>
      <c r="P554" s="13">
        <v>0</v>
      </c>
      <c r="Q554" s="10">
        <v>1</v>
      </c>
      <c r="R554" s="13">
        <v>0</v>
      </c>
      <c r="S554" s="13">
        <v>0</v>
      </c>
      <c r="T554" s="10">
        <v>1</v>
      </c>
      <c r="U554" s="13">
        <v>0</v>
      </c>
      <c r="V554" s="13">
        <v>0</v>
      </c>
      <c r="W554" s="13">
        <v>0</v>
      </c>
      <c r="X554" s="8">
        <v>3373</v>
      </c>
      <c r="Y554" s="1">
        <f t="shared" si="8"/>
        <v>325</v>
      </c>
    </row>
    <row r="555" spans="1:25" x14ac:dyDescent="0.2">
      <c r="A555" s="6" t="str">
        <f>IF(D555="","",COUNTA($D$10:D555)-8)</f>
        <v/>
      </c>
      <c r="B555" s="24"/>
      <c r="C555" s="6"/>
      <c r="D555" s="25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8"/>
      <c r="Y555" s="1" t="str">
        <f t="shared" si="8"/>
        <v/>
      </c>
    </row>
    <row r="556" spans="1:25" x14ac:dyDescent="0.2">
      <c r="A556" s="6">
        <v>326</v>
      </c>
      <c r="B556" s="24"/>
      <c r="C556" s="25" t="s">
        <v>32</v>
      </c>
      <c r="E556" s="7">
        <v>994</v>
      </c>
      <c r="F556" s="7">
        <v>11</v>
      </c>
      <c r="G556" s="7">
        <v>146</v>
      </c>
      <c r="H556" s="7">
        <v>67</v>
      </c>
      <c r="I556" s="7">
        <v>86</v>
      </c>
      <c r="J556" s="7">
        <v>103</v>
      </c>
      <c r="K556" s="7">
        <v>141</v>
      </c>
      <c r="L556" s="7">
        <v>105</v>
      </c>
      <c r="M556" s="7">
        <v>149</v>
      </c>
      <c r="N556" s="7">
        <v>58</v>
      </c>
      <c r="O556" s="7">
        <v>61</v>
      </c>
      <c r="P556" s="7">
        <v>25</v>
      </c>
      <c r="Q556" s="7">
        <v>12</v>
      </c>
      <c r="R556" s="7">
        <v>9</v>
      </c>
      <c r="S556" s="7">
        <v>8</v>
      </c>
      <c r="T556" s="7">
        <v>5</v>
      </c>
      <c r="U556" s="7">
        <v>2</v>
      </c>
      <c r="V556" s="7">
        <v>3</v>
      </c>
      <c r="W556" s="7">
        <v>3</v>
      </c>
      <c r="X556" s="8">
        <v>300</v>
      </c>
      <c r="Y556" s="1">
        <f t="shared" si="8"/>
        <v>326</v>
      </c>
    </row>
    <row r="557" spans="1:25" x14ac:dyDescent="0.2">
      <c r="A557" s="6" t="str">
        <f>IF(D557="","",COUNTA($D$10:D557)-8)</f>
        <v/>
      </c>
      <c r="B557" s="24"/>
      <c r="C557" s="6"/>
      <c r="D557" s="25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8"/>
      <c r="Y557" s="1" t="str">
        <f t="shared" si="8"/>
        <v/>
      </c>
    </row>
    <row r="558" spans="1:25" x14ac:dyDescent="0.2">
      <c r="A558" s="6">
        <f>IF(D558="","",COUNTA($D$10:D558)+19)</f>
        <v>327</v>
      </c>
      <c r="B558" s="24"/>
      <c r="C558" s="6"/>
      <c r="D558" s="25" t="s">
        <v>21</v>
      </c>
      <c r="E558" s="10">
        <v>67</v>
      </c>
      <c r="F558" s="10">
        <v>3</v>
      </c>
      <c r="G558" s="10">
        <v>23</v>
      </c>
      <c r="H558" s="10">
        <v>3</v>
      </c>
      <c r="I558" s="10">
        <v>14</v>
      </c>
      <c r="J558" s="10">
        <v>12</v>
      </c>
      <c r="K558" s="10">
        <v>3</v>
      </c>
      <c r="L558" s="10">
        <v>2</v>
      </c>
      <c r="M558" s="10">
        <v>6</v>
      </c>
      <c r="N558" s="13">
        <v>0</v>
      </c>
      <c r="O558" s="10">
        <v>1</v>
      </c>
      <c r="P558" s="13">
        <v>0</v>
      </c>
      <c r="Q558" s="13">
        <v>0</v>
      </c>
      <c r="R558" s="13">
        <v>0</v>
      </c>
      <c r="S558" s="13">
        <v>0</v>
      </c>
      <c r="T558" s="13">
        <v>0</v>
      </c>
      <c r="U558" s="13">
        <v>0</v>
      </c>
      <c r="V558" s="13">
        <v>0</v>
      </c>
      <c r="W558" s="13">
        <v>0</v>
      </c>
      <c r="X558" s="8">
        <v>140</v>
      </c>
      <c r="Y558" s="1">
        <f t="shared" si="8"/>
        <v>327</v>
      </c>
    </row>
    <row r="559" spans="1:25" x14ac:dyDescent="0.2">
      <c r="A559" s="6">
        <f>IF(D559="","",COUNTA($D$10:D559)+19)</f>
        <v>328</v>
      </c>
      <c r="B559" s="24"/>
      <c r="C559" s="6"/>
      <c r="D559" s="25" t="s">
        <v>22</v>
      </c>
      <c r="E559" s="10">
        <v>1</v>
      </c>
      <c r="F559" s="13">
        <v>0</v>
      </c>
      <c r="G559" s="13">
        <v>0</v>
      </c>
      <c r="H559" s="13">
        <v>0</v>
      </c>
      <c r="I559" s="10">
        <v>1</v>
      </c>
      <c r="J559" s="13">
        <v>0</v>
      </c>
      <c r="K559" s="13">
        <v>0</v>
      </c>
      <c r="L559" s="13">
        <v>0</v>
      </c>
      <c r="M559" s="13">
        <v>0</v>
      </c>
      <c r="N559" s="13">
        <v>0</v>
      </c>
      <c r="O559" s="13">
        <v>0</v>
      </c>
      <c r="P559" s="13">
        <v>0</v>
      </c>
      <c r="Q559" s="13">
        <v>0</v>
      </c>
      <c r="R559" s="13">
        <v>0</v>
      </c>
      <c r="S559" s="13">
        <v>0</v>
      </c>
      <c r="T559" s="13">
        <v>0</v>
      </c>
      <c r="U559" s="13">
        <v>0</v>
      </c>
      <c r="V559" s="13">
        <v>0</v>
      </c>
      <c r="W559" s="13">
        <v>0</v>
      </c>
      <c r="X559" s="8">
        <v>150</v>
      </c>
      <c r="Y559" s="1">
        <f t="shared" si="8"/>
        <v>328</v>
      </c>
    </row>
    <row r="560" spans="1:25" x14ac:dyDescent="0.2">
      <c r="A560" s="6">
        <f>IF(D560="","",COUNTA($D$10:D560)+19)</f>
        <v>329</v>
      </c>
      <c r="B560" s="24"/>
      <c r="C560" s="6"/>
      <c r="D560" s="25" t="s">
        <v>23</v>
      </c>
      <c r="E560" s="10">
        <v>33</v>
      </c>
      <c r="F560" s="13">
        <v>0</v>
      </c>
      <c r="G560" s="10">
        <v>5</v>
      </c>
      <c r="H560" s="10">
        <v>1</v>
      </c>
      <c r="I560" s="10">
        <v>4</v>
      </c>
      <c r="J560" s="10">
        <v>4</v>
      </c>
      <c r="K560" s="10">
        <v>4</v>
      </c>
      <c r="L560" s="10">
        <v>3</v>
      </c>
      <c r="M560" s="10">
        <v>11</v>
      </c>
      <c r="N560" s="13">
        <v>0</v>
      </c>
      <c r="O560" s="13">
        <v>0</v>
      </c>
      <c r="P560" s="13">
        <v>0</v>
      </c>
      <c r="Q560" s="13">
        <v>0</v>
      </c>
      <c r="R560" s="13">
        <v>0</v>
      </c>
      <c r="S560" s="13">
        <v>0</v>
      </c>
      <c r="T560" s="13">
        <v>0</v>
      </c>
      <c r="U560" s="13">
        <v>0</v>
      </c>
      <c r="V560" s="13">
        <v>0</v>
      </c>
      <c r="W560" s="10">
        <v>1</v>
      </c>
      <c r="X560" s="8">
        <v>330</v>
      </c>
      <c r="Y560" s="1">
        <f t="shared" si="8"/>
        <v>329</v>
      </c>
    </row>
    <row r="561" spans="1:25" x14ac:dyDescent="0.2">
      <c r="A561" s="6" t="str">
        <f>IF(D561="","",COUNTA($D$10:D561)+19)</f>
        <v/>
      </c>
      <c r="B561" s="24"/>
      <c r="C561" s="6"/>
      <c r="D561" s="25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8"/>
      <c r="Y561" s="1" t="str">
        <f t="shared" si="8"/>
        <v/>
      </c>
    </row>
    <row r="562" spans="1:25" x14ac:dyDescent="0.2">
      <c r="A562" s="6">
        <f>IF(D562="","",COUNTA($D$10:D562)+19)</f>
        <v>330</v>
      </c>
      <c r="B562" s="24"/>
      <c r="C562" s="6"/>
      <c r="D562" s="25" t="s">
        <v>24</v>
      </c>
      <c r="E562" s="10">
        <v>147</v>
      </c>
      <c r="F562" s="10">
        <v>3</v>
      </c>
      <c r="G562" s="10">
        <v>39</v>
      </c>
      <c r="H562" s="10">
        <v>16</v>
      </c>
      <c r="I562" s="10">
        <v>20</v>
      </c>
      <c r="J562" s="10">
        <v>23</v>
      </c>
      <c r="K562" s="10">
        <v>26</v>
      </c>
      <c r="L562" s="10">
        <v>10</v>
      </c>
      <c r="M562" s="10">
        <v>7</v>
      </c>
      <c r="N562" s="10">
        <v>1</v>
      </c>
      <c r="O562" s="10">
        <v>1</v>
      </c>
      <c r="P562" s="13">
        <v>0</v>
      </c>
      <c r="Q562" s="13">
        <v>0</v>
      </c>
      <c r="R562" s="13">
        <v>0</v>
      </c>
      <c r="S562" s="13">
        <v>0</v>
      </c>
      <c r="T562" s="13">
        <v>0</v>
      </c>
      <c r="U562" s="13">
        <v>0</v>
      </c>
      <c r="V562" s="13">
        <v>0</v>
      </c>
      <c r="W562" s="10">
        <v>1</v>
      </c>
      <c r="X562" s="8">
        <v>160</v>
      </c>
      <c r="Y562" s="1">
        <f t="shared" si="8"/>
        <v>330</v>
      </c>
    </row>
    <row r="563" spans="1:25" x14ac:dyDescent="0.2">
      <c r="A563" s="6">
        <f>IF(D563="","",COUNTA($D$10:D563)+19)</f>
        <v>331</v>
      </c>
      <c r="B563" s="24"/>
      <c r="C563" s="6"/>
      <c r="D563" s="25" t="s">
        <v>25</v>
      </c>
      <c r="E563" s="10">
        <v>227</v>
      </c>
      <c r="F563" s="10">
        <v>3</v>
      </c>
      <c r="G563" s="10">
        <v>33</v>
      </c>
      <c r="H563" s="10">
        <v>25</v>
      </c>
      <c r="I563" s="10">
        <v>21</v>
      </c>
      <c r="J563" s="10">
        <v>27</v>
      </c>
      <c r="K563" s="10">
        <v>41</v>
      </c>
      <c r="L563" s="10">
        <v>22</v>
      </c>
      <c r="M563" s="10">
        <v>31</v>
      </c>
      <c r="N563" s="10">
        <v>13</v>
      </c>
      <c r="O563" s="10">
        <v>8</v>
      </c>
      <c r="P563" s="10">
        <v>1</v>
      </c>
      <c r="Q563" s="10">
        <v>1</v>
      </c>
      <c r="R563" s="13">
        <v>0</v>
      </c>
      <c r="S563" s="13">
        <v>0</v>
      </c>
      <c r="T563" s="13">
        <v>0</v>
      </c>
      <c r="U563" s="13">
        <v>0</v>
      </c>
      <c r="V563" s="13">
        <v>0</v>
      </c>
      <c r="W563" s="10">
        <v>1</v>
      </c>
      <c r="X563" s="8">
        <v>274</v>
      </c>
      <c r="Y563" s="1">
        <f t="shared" si="8"/>
        <v>331</v>
      </c>
    </row>
    <row r="564" spans="1:25" x14ac:dyDescent="0.2">
      <c r="A564" s="6" t="str">
        <f>IF(D564="","",COUNTA($D$10:D564)+19)</f>
        <v/>
      </c>
      <c r="B564" s="24"/>
      <c r="C564" s="6"/>
      <c r="D564" s="25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8"/>
      <c r="Y564" s="1" t="str">
        <f t="shared" si="8"/>
        <v/>
      </c>
    </row>
    <row r="565" spans="1:25" x14ac:dyDescent="0.2">
      <c r="A565" s="6">
        <f>IF(D565="","",COUNTA($D$10:D565)+19)</f>
        <v>332</v>
      </c>
      <c r="B565" s="24"/>
      <c r="C565" s="6"/>
      <c r="D565" s="25" t="s">
        <v>76</v>
      </c>
      <c r="E565" s="7">
        <v>374</v>
      </c>
      <c r="F565" s="7">
        <v>6</v>
      </c>
      <c r="G565" s="7">
        <v>72</v>
      </c>
      <c r="H565" s="7">
        <v>41</v>
      </c>
      <c r="I565" s="7">
        <v>41</v>
      </c>
      <c r="J565" s="7">
        <v>50</v>
      </c>
      <c r="K565" s="7">
        <v>67</v>
      </c>
      <c r="L565" s="7">
        <v>32</v>
      </c>
      <c r="M565" s="7">
        <v>38</v>
      </c>
      <c r="N565" s="7">
        <v>14</v>
      </c>
      <c r="O565" s="7">
        <v>9</v>
      </c>
      <c r="P565" s="7">
        <v>1</v>
      </c>
      <c r="Q565" s="7">
        <v>1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7">
        <v>2</v>
      </c>
      <c r="X565" s="17" t="s">
        <v>56</v>
      </c>
      <c r="Y565" s="1">
        <f t="shared" si="8"/>
        <v>332</v>
      </c>
    </row>
    <row r="566" spans="1:25" x14ac:dyDescent="0.2">
      <c r="A566" s="6" t="str">
        <f>IF(D566="","",COUNTA($D$10:D566)+19)</f>
        <v/>
      </c>
      <c r="B566" s="24"/>
      <c r="C566" s="6"/>
      <c r="D566" s="25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9"/>
      <c r="Y566" s="1" t="str">
        <f t="shared" si="8"/>
        <v/>
      </c>
    </row>
    <row r="567" spans="1:25" x14ac:dyDescent="0.2">
      <c r="A567" s="6">
        <f>IF(D567="","",COUNTA($D$10:D567)+19)</f>
        <v>333</v>
      </c>
      <c r="B567" s="24"/>
      <c r="C567" s="6"/>
      <c r="D567" s="25" t="s">
        <v>26</v>
      </c>
      <c r="E567" s="10">
        <v>7</v>
      </c>
      <c r="F567" s="13">
        <v>0</v>
      </c>
      <c r="G567" s="13">
        <v>0</v>
      </c>
      <c r="H567" s="10">
        <v>1</v>
      </c>
      <c r="I567" s="13">
        <v>0</v>
      </c>
      <c r="J567" s="13">
        <v>0</v>
      </c>
      <c r="K567" s="13">
        <v>0</v>
      </c>
      <c r="L567" s="10">
        <v>2</v>
      </c>
      <c r="M567" s="10">
        <v>1</v>
      </c>
      <c r="N567" s="13">
        <v>0</v>
      </c>
      <c r="O567" s="10">
        <v>2</v>
      </c>
      <c r="P567" s="13">
        <v>0</v>
      </c>
      <c r="Q567" s="13">
        <v>0</v>
      </c>
      <c r="R567" s="10">
        <v>1</v>
      </c>
      <c r="S567" s="13">
        <v>0</v>
      </c>
      <c r="T567" s="13">
        <v>0</v>
      </c>
      <c r="U567" s="13">
        <v>0</v>
      </c>
      <c r="V567" s="13">
        <v>0</v>
      </c>
      <c r="W567" s="13">
        <v>0</v>
      </c>
      <c r="X567" s="8">
        <v>646</v>
      </c>
      <c r="Y567" s="1">
        <f t="shared" si="8"/>
        <v>333</v>
      </c>
    </row>
    <row r="568" spans="1:25" x14ac:dyDescent="0.2">
      <c r="A568" s="6" t="str">
        <f>IF(D568="","",COUNTA($D$10:D568)+19)</f>
        <v/>
      </c>
      <c r="B568" s="24"/>
      <c r="C568" s="6"/>
      <c r="D568" s="25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8"/>
      <c r="Y568" s="1" t="str">
        <f t="shared" si="8"/>
        <v/>
      </c>
    </row>
    <row r="569" spans="1:25" x14ac:dyDescent="0.2">
      <c r="A569" s="6">
        <f>IF(D569="","",COUNTA($D$10:D569)+19)</f>
        <v>334</v>
      </c>
      <c r="B569" s="24"/>
      <c r="C569" s="6"/>
      <c r="D569" s="25" t="s">
        <v>27</v>
      </c>
      <c r="E569" s="10">
        <v>182</v>
      </c>
      <c r="F569" s="10">
        <v>1</v>
      </c>
      <c r="G569" s="10">
        <v>27</v>
      </c>
      <c r="H569" s="10">
        <v>10</v>
      </c>
      <c r="I569" s="10">
        <v>13</v>
      </c>
      <c r="J569" s="10">
        <v>14</v>
      </c>
      <c r="K569" s="10">
        <v>27</v>
      </c>
      <c r="L569" s="10">
        <v>28</v>
      </c>
      <c r="M569" s="10">
        <v>36</v>
      </c>
      <c r="N569" s="10">
        <v>10</v>
      </c>
      <c r="O569" s="10">
        <v>12</v>
      </c>
      <c r="P569" s="13">
        <v>0</v>
      </c>
      <c r="Q569" s="10">
        <v>1</v>
      </c>
      <c r="R569" s="13">
        <v>0</v>
      </c>
      <c r="S569" s="10">
        <v>1</v>
      </c>
      <c r="T569" s="10">
        <v>2</v>
      </c>
      <c r="U569" s="13">
        <v>0</v>
      </c>
      <c r="V569" s="13">
        <v>0</v>
      </c>
      <c r="W569" s="13">
        <v>0</v>
      </c>
      <c r="X569" s="8">
        <v>379.5</v>
      </c>
      <c r="Y569" s="1">
        <f t="shared" si="8"/>
        <v>334</v>
      </c>
    </row>
    <row r="570" spans="1:25" x14ac:dyDescent="0.2">
      <c r="A570" s="6">
        <f>IF(D570="","",COUNTA($D$10:D570)+19)</f>
        <v>335</v>
      </c>
      <c r="B570" s="24"/>
      <c r="C570" s="6"/>
      <c r="D570" s="25" t="s">
        <v>28</v>
      </c>
      <c r="E570" s="10">
        <v>175</v>
      </c>
      <c r="F570" s="10">
        <v>1</v>
      </c>
      <c r="G570" s="10">
        <v>17</v>
      </c>
      <c r="H570" s="10">
        <v>8</v>
      </c>
      <c r="I570" s="10">
        <v>8</v>
      </c>
      <c r="J570" s="10">
        <v>17</v>
      </c>
      <c r="K570" s="10">
        <v>27</v>
      </c>
      <c r="L570" s="10">
        <v>26</v>
      </c>
      <c r="M570" s="10">
        <v>39</v>
      </c>
      <c r="N570" s="10">
        <v>13</v>
      </c>
      <c r="O570" s="10">
        <v>8</v>
      </c>
      <c r="P570" s="10">
        <v>10</v>
      </c>
      <c r="Q570" s="13">
        <v>0</v>
      </c>
      <c r="R570" s="13">
        <v>0</v>
      </c>
      <c r="S570" s="10">
        <v>1</v>
      </c>
      <c r="T570" s="13">
        <v>0</v>
      </c>
      <c r="U570" s="13">
        <v>0</v>
      </c>
      <c r="V570" s="13">
        <v>0</v>
      </c>
      <c r="W570" s="13">
        <v>0</v>
      </c>
      <c r="X570" s="8">
        <v>486</v>
      </c>
      <c r="Y570" s="1">
        <f t="shared" si="8"/>
        <v>335</v>
      </c>
    </row>
    <row r="571" spans="1:25" x14ac:dyDescent="0.2">
      <c r="A571" s="6" t="str">
        <f>IF(D571="","",COUNTA($D$10:D571)+19)</f>
        <v/>
      </c>
      <c r="B571" s="24"/>
      <c r="C571" s="6"/>
      <c r="D571" s="25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8"/>
      <c r="Y571" s="1" t="str">
        <f t="shared" si="8"/>
        <v/>
      </c>
    </row>
    <row r="572" spans="1:25" x14ac:dyDescent="0.2">
      <c r="A572" s="6">
        <f>IF(D572="","",COUNTA($D$10:D572)+19)</f>
        <v>336</v>
      </c>
      <c r="B572" s="24"/>
      <c r="C572" s="6"/>
      <c r="D572" s="25" t="s">
        <v>76</v>
      </c>
      <c r="E572" s="7">
        <v>357</v>
      </c>
      <c r="F572" s="7">
        <v>2</v>
      </c>
      <c r="G572" s="7">
        <v>44</v>
      </c>
      <c r="H572" s="7">
        <v>18</v>
      </c>
      <c r="I572" s="7">
        <v>21</v>
      </c>
      <c r="J572" s="7">
        <v>31</v>
      </c>
      <c r="K572" s="7">
        <v>54</v>
      </c>
      <c r="L572" s="7">
        <v>54</v>
      </c>
      <c r="M572" s="7">
        <v>75</v>
      </c>
      <c r="N572" s="7">
        <v>23</v>
      </c>
      <c r="O572" s="7">
        <v>20</v>
      </c>
      <c r="P572" s="7">
        <v>10</v>
      </c>
      <c r="Q572" s="7">
        <v>1</v>
      </c>
      <c r="R572" s="14">
        <v>0</v>
      </c>
      <c r="S572" s="7">
        <v>2</v>
      </c>
      <c r="T572" s="7">
        <v>2</v>
      </c>
      <c r="U572" s="14">
        <v>0</v>
      </c>
      <c r="V572" s="14">
        <v>0</v>
      </c>
      <c r="W572" s="14">
        <v>0</v>
      </c>
      <c r="X572" s="17" t="s">
        <v>56</v>
      </c>
      <c r="Y572" s="1">
        <f t="shared" si="8"/>
        <v>336</v>
      </c>
    </row>
    <row r="573" spans="1:25" x14ac:dyDescent="0.2">
      <c r="A573" s="6" t="str">
        <f>IF(D573="","",COUNTA($D$10:D573)+19)</f>
        <v/>
      </c>
      <c r="B573" s="24"/>
      <c r="C573" s="6"/>
      <c r="D573" s="25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9"/>
      <c r="Y573" s="1" t="str">
        <f t="shared" si="8"/>
        <v/>
      </c>
    </row>
    <row r="574" spans="1:25" x14ac:dyDescent="0.2">
      <c r="A574" s="6">
        <f>IF(D574="","",COUNTA($D$10:D574)+19)</f>
        <v>337</v>
      </c>
      <c r="B574" s="24"/>
      <c r="C574" s="6"/>
      <c r="D574" s="25" t="s">
        <v>29</v>
      </c>
      <c r="E574" s="10">
        <v>7</v>
      </c>
      <c r="F574" s="13">
        <v>0</v>
      </c>
      <c r="G574" s="13">
        <v>0</v>
      </c>
      <c r="H574" s="10">
        <v>1</v>
      </c>
      <c r="I574" s="13">
        <v>0</v>
      </c>
      <c r="J574" s="10">
        <v>1</v>
      </c>
      <c r="K574" s="10">
        <v>1</v>
      </c>
      <c r="L574" s="13">
        <v>0</v>
      </c>
      <c r="M574" s="13">
        <v>0</v>
      </c>
      <c r="N574" s="10">
        <v>1</v>
      </c>
      <c r="O574" s="10">
        <v>2</v>
      </c>
      <c r="P574" s="10">
        <v>1</v>
      </c>
      <c r="Q574" s="13">
        <v>0</v>
      </c>
      <c r="R574" s="13">
        <v>0</v>
      </c>
      <c r="S574" s="13">
        <v>0</v>
      </c>
      <c r="T574" s="13">
        <v>0</v>
      </c>
      <c r="U574" s="13">
        <v>0</v>
      </c>
      <c r="V574" s="13">
        <v>0</v>
      </c>
      <c r="W574" s="13">
        <v>0</v>
      </c>
      <c r="X574" s="8">
        <v>936</v>
      </c>
      <c r="Y574" s="1">
        <f t="shared" si="8"/>
        <v>337</v>
      </c>
    </row>
    <row r="575" spans="1:25" x14ac:dyDescent="0.2">
      <c r="A575" s="6" t="str">
        <f>IF(D575="","",COUNTA($D$10:D575)+19)</f>
        <v/>
      </c>
      <c r="B575" s="24"/>
      <c r="C575" s="6"/>
      <c r="D575" s="25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8"/>
      <c r="Y575" s="1" t="str">
        <f t="shared" si="8"/>
        <v/>
      </c>
    </row>
    <row r="576" spans="1:25" x14ac:dyDescent="0.2">
      <c r="A576" s="6">
        <f>IF(D576="","",COUNTA($D$10:D576)+19)</f>
        <v>338</v>
      </c>
      <c r="B576" s="24"/>
      <c r="C576" s="6"/>
      <c r="D576" s="25" t="s">
        <v>30</v>
      </c>
      <c r="E576" s="10">
        <v>44</v>
      </c>
      <c r="F576" s="13">
        <v>0</v>
      </c>
      <c r="G576" s="10">
        <v>1</v>
      </c>
      <c r="H576" s="10">
        <v>1</v>
      </c>
      <c r="I576" s="10">
        <v>3</v>
      </c>
      <c r="J576" s="10">
        <v>2</v>
      </c>
      <c r="K576" s="10">
        <v>6</v>
      </c>
      <c r="L576" s="10">
        <v>6</v>
      </c>
      <c r="M576" s="10">
        <v>8</v>
      </c>
      <c r="N576" s="10">
        <v>7</v>
      </c>
      <c r="O576" s="10">
        <v>6</v>
      </c>
      <c r="P576" s="10">
        <v>2</v>
      </c>
      <c r="Q576" s="10">
        <v>1</v>
      </c>
      <c r="R576" s="13">
        <v>0</v>
      </c>
      <c r="S576" s="13">
        <v>0</v>
      </c>
      <c r="T576" s="13">
        <v>0</v>
      </c>
      <c r="U576" s="10">
        <v>1</v>
      </c>
      <c r="V576" s="13">
        <v>0</v>
      </c>
      <c r="W576" s="13">
        <v>0</v>
      </c>
      <c r="X576" s="8">
        <v>646</v>
      </c>
      <c r="Y576" s="1">
        <f t="shared" si="8"/>
        <v>338</v>
      </c>
    </row>
    <row r="577" spans="1:25" x14ac:dyDescent="0.2">
      <c r="A577" s="6">
        <f>IF(D577="","",COUNTA($D$10:D577)+19)</f>
        <v>339</v>
      </c>
      <c r="B577" s="24"/>
      <c r="C577" s="6"/>
      <c r="D577" s="25" t="s">
        <v>31</v>
      </c>
      <c r="E577" s="10">
        <v>84</v>
      </c>
      <c r="F577" s="13">
        <v>0</v>
      </c>
      <c r="G577" s="10">
        <v>1</v>
      </c>
      <c r="H577" s="10">
        <v>1</v>
      </c>
      <c r="I577" s="10">
        <v>2</v>
      </c>
      <c r="J577" s="10">
        <v>2</v>
      </c>
      <c r="K577" s="10">
        <v>4</v>
      </c>
      <c r="L577" s="10">
        <v>6</v>
      </c>
      <c r="M577" s="10">
        <v>8</v>
      </c>
      <c r="N577" s="10">
        <v>12</v>
      </c>
      <c r="O577" s="10">
        <v>17</v>
      </c>
      <c r="P577" s="10">
        <v>8</v>
      </c>
      <c r="Q577" s="10">
        <v>7</v>
      </c>
      <c r="R577" s="10">
        <v>8</v>
      </c>
      <c r="S577" s="10">
        <v>2</v>
      </c>
      <c r="T577" s="10">
        <v>2</v>
      </c>
      <c r="U577" s="10">
        <v>1</v>
      </c>
      <c r="V577" s="10">
        <v>3</v>
      </c>
      <c r="W577" s="13">
        <v>0</v>
      </c>
      <c r="X577" s="8">
        <v>1064</v>
      </c>
      <c r="Y577" s="1">
        <f t="shared" si="8"/>
        <v>339</v>
      </c>
    </row>
    <row r="578" spans="1:25" x14ac:dyDescent="0.2">
      <c r="A578" s="6" t="str">
        <f>IF(D578="","",COUNTA($D$10:D578)+19)</f>
        <v/>
      </c>
      <c r="B578" s="24"/>
      <c r="C578" s="6"/>
      <c r="D578" s="25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8"/>
      <c r="Y578" s="1" t="str">
        <f t="shared" si="8"/>
        <v/>
      </c>
    </row>
    <row r="579" spans="1:25" x14ac:dyDescent="0.2">
      <c r="A579" s="6">
        <f>IF(D579="","",COUNTA($D$10:D579)+19)</f>
        <v>340</v>
      </c>
      <c r="B579" s="24"/>
      <c r="C579" s="6"/>
      <c r="D579" s="25" t="s">
        <v>76</v>
      </c>
      <c r="E579" s="7">
        <v>128</v>
      </c>
      <c r="F579" s="14">
        <v>0</v>
      </c>
      <c r="G579" s="7">
        <v>2</v>
      </c>
      <c r="H579" s="7">
        <v>2</v>
      </c>
      <c r="I579" s="7">
        <v>5</v>
      </c>
      <c r="J579" s="7">
        <v>4</v>
      </c>
      <c r="K579" s="7">
        <v>10</v>
      </c>
      <c r="L579" s="7">
        <v>12</v>
      </c>
      <c r="M579" s="7">
        <v>16</v>
      </c>
      <c r="N579" s="7">
        <v>19</v>
      </c>
      <c r="O579" s="7">
        <v>23</v>
      </c>
      <c r="P579" s="7">
        <v>10</v>
      </c>
      <c r="Q579" s="7">
        <v>8</v>
      </c>
      <c r="R579" s="7">
        <v>8</v>
      </c>
      <c r="S579" s="7">
        <v>2</v>
      </c>
      <c r="T579" s="7">
        <v>2</v>
      </c>
      <c r="U579" s="7">
        <v>2</v>
      </c>
      <c r="V579" s="7">
        <v>3</v>
      </c>
      <c r="W579" s="14">
        <v>0</v>
      </c>
      <c r="X579" s="17" t="s">
        <v>56</v>
      </c>
      <c r="Y579" s="1">
        <f t="shared" si="8"/>
        <v>340</v>
      </c>
    </row>
    <row r="580" spans="1:25" x14ac:dyDescent="0.2">
      <c r="A580" s="6" t="str">
        <f>IF(D580="","",COUNTA($D$10:D580)+19)</f>
        <v/>
      </c>
      <c r="B580" s="24"/>
      <c r="C580" s="6"/>
      <c r="D580" s="25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9"/>
      <c r="Y580" s="1" t="str">
        <f t="shared" si="8"/>
        <v/>
      </c>
    </row>
    <row r="581" spans="1:25" x14ac:dyDescent="0.2">
      <c r="A581" s="6">
        <f>IF(D581="","",COUNTA($D$10:D581)+19)</f>
        <v>341</v>
      </c>
      <c r="B581" s="24"/>
      <c r="C581" s="6"/>
      <c r="D581" s="25" t="s">
        <v>37</v>
      </c>
      <c r="E581" s="10">
        <v>4</v>
      </c>
      <c r="F581" s="13">
        <v>0</v>
      </c>
      <c r="G581" s="13">
        <v>0</v>
      </c>
      <c r="H581" s="13">
        <v>0</v>
      </c>
      <c r="I581" s="13">
        <v>0</v>
      </c>
      <c r="J581" s="10">
        <v>1</v>
      </c>
      <c r="K581" s="10">
        <v>1</v>
      </c>
      <c r="L581" s="13">
        <v>0</v>
      </c>
      <c r="M581" s="13">
        <v>0</v>
      </c>
      <c r="N581" s="13">
        <v>0</v>
      </c>
      <c r="O581" s="10">
        <v>1</v>
      </c>
      <c r="P581" s="13">
        <v>0</v>
      </c>
      <c r="Q581" s="10">
        <v>1</v>
      </c>
      <c r="R581" s="13">
        <v>0</v>
      </c>
      <c r="S581" s="13">
        <v>0</v>
      </c>
      <c r="T581" s="13">
        <v>0</v>
      </c>
      <c r="U581" s="13">
        <v>0</v>
      </c>
      <c r="V581" s="13">
        <v>0</v>
      </c>
      <c r="W581" s="13">
        <v>0</v>
      </c>
      <c r="X581" s="8">
        <v>750</v>
      </c>
      <c r="Y581" s="1">
        <f t="shared" si="8"/>
        <v>341</v>
      </c>
    </row>
    <row r="582" spans="1:25" x14ac:dyDescent="0.2">
      <c r="A582" s="6">
        <f>IF(D582="","",COUNTA($D$10:D582)+19)</f>
        <v>342</v>
      </c>
      <c r="B582" s="24"/>
      <c r="C582" s="6"/>
      <c r="D582" s="25" t="s">
        <v>38</v>
      </c>
      <c r="E582" s="10">
        <v>14</v>
      </c>
      <c r="F582" s="13">
        <v>0</v>
      </c>
      <c r="G582" s="13">
        <v>0</v>
      </c>
      <c r="H582" s="13">
        <v>0</v>
      </c>
      <c r="I582" s="13">
        <v>0</v>
      </c>
      <c r="J582" s="13">
        <v>0</v>
      </c>
      <c r="K582" s="10">
        <v>1</v>
      </c>
      <c r="L582" s="13">
        <v>0</v>
      </c>
      <c r="M582" s="10">
        <v>2</v>
      </c>
      <c r="N582" s="10">
        <v>1</v>
      </c>
      <c r="O582" s="10">
        <v>3</v>
      </c>
      <c r="P582" s="10">
        <v>3</v>
      </c>
      <c r="Q582" s="13">
        <v>0</v>
      </c>
      <c r="R582" s="13">
        <v>0</v>
      </c>
      <c r="S582" s="10">
        <v>4</v>
      </c>
      <c r="T582" s="13">
        <v>0</v>
      </c>
      <c r="U582" s="13">
        <v>0</v>
      </c>
      <c r="V582" s="13">
        <v>0</v>
      </c>
      <c r="W582" s="13">
        <v>0</v>
      </c>
      <c r="X582" s="8">
        <v>1614.5</v>
      </c>
      <c r="Y582" s="1">
        <f t="shared" si="8"/>
        <v>342</v>
      </c>
    </row>
    <row r="583" spans="1:25" x14ac:dyDescent="0.2">
      <c r="A583" s="6">
        <f>IF(D583="","",COUNTA($D$10:D583)+19)</f>
        <v>343</v>
      </c>
      <c r="B583" s="24"/>
      <c r="C583" s="6"/>
      <c r="D583" s="25" t="s">
        <v>39</v>
      </c>
      <c r="E583" s="10">
        <v>2</v>
      </c>
      <c r="F583" s="13">
        <v>0</v>
      </c>
      <c r="G583" s="13">
        <v>0</v>
      </c>
      <c r="H583" s="13">
        <v>0</v>
      </c>
      <c r="I583" s="13">
        <v>0</v>
      </c>
      <c r="J583" s="13">
        <v>0</v>
      </c>
      <c r="K583" s="13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0">
        <v>1</v>
      </c>
      <c r="R583" s="13">
        <v>0</v>
      </c>
      <c r="S583" s="13">
        <v>0</v>
      </c>
      <c r="T583" s="10">
        <v>1</v>
      </c>
      <c r="U583" s="13">
        <v>0</v>
      </c>
      <c r="V583" s="13">
        <v>0</v>
      </c>
      <c r="W583" s="13">
        <v>0</v>
      </c>
      <c r="X583" s="8">
        <v>3373</v>
      </c>
      <c r="Y583" s="1">
        <f t="shared" si="8"/>
        <v>343</v>
      </c>
    </row>
    <row r="584" spans="1:25" x14ac:dyDescent="0.2">
      <c r="A584" s="6" t="str">
        <f>IF(D584="","",COUNTA($D$10:D584)-8)</f>
        <v/>
      </c>
      <c r="B584" s="24"/>
      <c r="C584" s="6"/>
      <c r="D584" s="25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8"/>
      <c r="Y584" s="1" t="str">
        <f t="shared" si="8"/>
        <v/>
      </c>
    </row>
    <row r="585" spans="1:25" x14ac:dyDescent="0.2">
      <c r="A585" s="6">
        <v>344</v>
      </c>
      <c r="B585" s="24"/>
      <c r="C585" s="25" t="s">
        <v>33</v>
      </c>
      <c r="E585" s="7">
        <v>452</v>
      </c>
      <c r="F585" s="7">
        <v>3</v>
      </c>
      <c r="G585" s="7">
        <v>53</v>
      </c>
      <c r="H585" s="7">
        <v>23</v>
      </c>
      <c r="I585" s="7">
        <v>20</v>
      </c>
      <c r="J585" s="7">
        <v>37</v>
      </c>
      <c r="K585" s="7">
        <v>50</v>
      </c>
      <c r="L585" s="7">
        <v>40</v>
      </c>
      <c r="M585" s="7">
        <v>83</v>
      </c>
      <c r="N585" s="7">
        <v>44</v>
      </c>
      <c r="O585" s="7">
        <v>40</v>
      </c>
      <c r="P585" s="7">
        <v>32</v>
      </c>
      <c r="Q585" s="7">
        <v>11</v>
      </c>
      <c r="R585" s="7">
        <v>6</v>
      </c>
      <c r="S585" s="7">
        <v>6</v>
      </c>
      <c r="T585" s="7">
        <v>1</v>
      </c>
      <c r="U585" s="14">
        <v>0</v>
      </c>
      <c r="V585" s="7">
        <v>2</v>
      </c>
      <c r="W585" s="7">
        <v>1</v>
      </c>
      <c r="X585" s="8">
        <v>596</v>
      </c>
      <c r="Y585" s="1">
        <f t="shared" si="8"/>
        <v>344</v>
      </c>
    </row>
    <row r="586" spans="1:25" x14ac:dyDescent="0.2">
      <c r="A586" s="6" t="str">
        <f>IF(D586="","",COUNTA($D$10:D586)-8)</f>
        <v/>
      </c>
      <c r="B586" s="24"/>
      <c r="C586" s="6"/>
      <c r="D586" s="25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8"/>
      <c r="Y586" s="1" t="str">
        <f t="shared" si="8"/>
        <v/>
      </c>
    </row>
    <row r="587" spans="1:25" x14ac:dyDescent="0.2">
      <c r="A587" s="6">
        <f>IF(D587="","",COUNTA($D$10:D587)+20)</f>
        <v>345</v>
      </c>
      <c r="B587" s="24"/>
      <c r="C587" s="6"/>
      <c r="D587" s="25" t="s">
        <v>21</v>
      </c>
      <c r="E587" s="10">
        <v>10</v>
      </c>
      <c r="F587" s="13">
        <v>0</v>
      </c>
      <c r="G587" s="10">
        <v>3</v>
      </c>
      <c r="H587" s="13">
        <v>0</v>
      </c>
      <c r="I587" s="10">
        <v>1</v>
      </c>
      <c r="J587" s="10">
        <v>2</v>
      </c>
      <c r="K587" s="10">
        <v>2</v>
      </c>
      <c r="L587" s="13">
        <v>0</v>
      </c>
      <c r="M587" s="10">
        <v>2</v>
      </c>
      <c r="N587" s="13">
        <v>0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3">
        <v>0</v>
      </c>
      <c r="V587" s="13">
        <v>0</v>
      </c>
      <c r="W587" s="13">
        <v>0</v>
      </c>
      <c r="X587" s="8">
        <v>235</v>
      </c>
      <c r="Y587" s="1">
        <f t="shared" si="8"/>
        <v>345</v>
      </c>
    </row>
    <row r="588" spans="1:25" x14ac:dyDescent="0.2">
      <c r="A588" s="6">
        <f>IF(D588="","",COUNTA($D$10:D588)+20)</f>
        <v>346</v>
      </c>
      <c r="B588" s="24"/>
      <c r="C588" s="6"/>
      <c r="D588" s="25" t="s">
        <v>23</v>
      </c>
      <c r="E588" s="10">
        <v>4</v>
      </c>
      <c r="F588" s="13">
        <v>0</v>
      </c>
      <c r="G588" s="13">
        <v>0</v>
      </c>
      <c r="H588" s="13">
        <v>0</v>
      </c>
      <c r="I588" s="13">
        <v>0</v>
      </c>
      <c r="J588" s="13">
        <v>0</v>
      </c>
      <c r="K588" s="10">
        <v>2</v>
      </c>
      <c r="L588" s="13">
        <v>0</v>
      </c>
      <c r="M588" s="10">
        <v>2</v>
      </c>
      <c r="N588" s="13">
        <v>0</v>
      </c>
      <c r="O588" s="13">
        <v>0</v>
      </c>
      <c r="P588" s="13">
        <v>0</v>
      </c>
      <c r="Q588" s="13">
        <v>0</v>
      </c>
      <c r="R588" s="13">
        <v>0</v>
      </c>
      <c r="S588" s="13">
        <v>0</v>
      </c>
      <c r="T588" s="13">
        <v>0</v>
      </c>
      <c r="U588" s="13">
        <v>0</v>
      </c>
      <c r="V588" s="13">
        <v>0</v>
      </c>
      <c r="W588" s="13">
        <v>0</v>
      </c>
      <c r="X588" s="8">
        <v>465</v>
      </c>
      <c r="Y588" s="1">
        <f t="shared" si="8"/>
        <v>346</v>
      </c>
    </row>
    <row r="589" spans="1:25" x14ac:dyDescent="0.2">
      <c r="A589" s="6" t="str">
        <f>IF(D589="","",COUNTA($D$10:D589)+20)</f>
        <v/>
      </c>
      <c r="B589" s="24"/>
      <c r="C589" s="6"/>
      <c r="D589" s="25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8"/>
      <c r="Y589" s="1" t="str">
        <f t="shared" si="8"/>
        <v/>
      </c>
    </row>
    <row r="590" spans="1:25" x14ac:dyDescent="0.2">
      <c r="A590" s="6">
        <f>IF(D590="","",COUNTA($D$10:D590)+20)</f>
        <v>347</v>
      </c>
      <c r="B590" s="24"/>
      <c r="C590" s="6"/>
      <c r="D590" s="25" t="s">
        <v>24</v>
      </c>
      <c r="E590" s="10">
        <v>20</v>
      </c>
      <c r="F590" s="13">
        <v>0</v>
      </c>
      <c r="G590" s="10">
        <v>5</v>
      </c>
      <c r="H590" s="10">
        <v>3</v>
      </c>
      <c r="I590" s="10">
        <v>4</v>
      </c>
      <c r="J590" s="10">
        <v>3</v>
      </c>
      <c r="K590" s="10">
        <v>1</v>
      </c>
      <c r="L590" s="10">
        <v>2</v>
      </c>
      <c r="M590" s="10">
        <v>2</v>
      </c>
      <c r="N590" s="13">
        <v>0</v>
      </c>
      <c r="O590" s="13">
        <v>0</v>
      </c>
      <c r="P590" s="13">
        <v>0</v>
      </c>
      <c r="Q590" s="13">
        <v>0</v>
      </c>
      <c r="R590" s="13">
        <v>0</v>
      </c>
      <c r="S590" s="13">
        <v>0</v>
      </c>
      <c r="T590" s="13">
        <v>0</v>
      </c>
      <c r="U590" s="13">
        <v>0</v>
      </c>
      <c r="V590" s="13">
        <v>0</v>
      </c>
      <c r="W590" s="13">
        <v>0</v>
      </c>
      <c r="X590" s="8">
        <v>147.5</v>
      </c>
      <c r="Y590" s="1">
        <f t="shared" si="8"/>
        <v>347</v>
      </c>
    </row>
    <row r="591" spans="1:25" x14ac:dyDescent="0.2">
      <c r="A591" s="6">
        <f>IF(D591="","",COUNTA($D$10:D591)+20)</f>
        <v>348</v>
      </c>
      <c r="B591" s="24"/>
      <c r="C591" s="6"/>
      <c r="D591" s="25" t="s">
        <v>25</v>
      </c>
      <c r="E591" s="10">
        <v>81</v>
      </c>
      <c r="F591" s="10">
        <v>1</v>
      </c>
      <c r="G591" s="10">
        <v>17</v>
      </c>
      <c r="H591" s="10">
        <v>8</v>
      </c>
      <c r="I591" s="10">
        <v>4</v>
      </c>
      <c r="J591" s="10">
        <v>15</v>
      </c>
      <c r="K591" s="10">
        <v>14</v>
      </c>
      <c r="L591" s="10">
        <v>10</v>
      </c>
      <c r="M591" s="10">
        <v>11</v>
      </c>
      <c r="N591" s="10">
        <v>1</v>
      </c>
      <c r="O591" s="13">
        <v>0</v>
      </c>
      <c r="P591" s="13">
        <v>0</v>
      </c>
      <c r="Q591" s="13">
        <v>0</v>
      </c>
      <c r="R591" s="13">
        <v>0</v>
      </c>
      <c r="S591" s="13">
        <v>0</v>
      </c>
      <c r="T591" s="13">
        <v>0</v>
      </c>
      <c r="U591" s="13">
        <v>0</v>
      </c>
      <c r="V591" s="13">
        <v>0</v>
      </c>
      <c r="W591" s="13">
        <v>0</v>
      </c>
      <c r="X591" s="8">
        <v>200</v>
      </c>
      <c r="Y591" s="1">
        <f t="shared" si="8"/>
        <v>348</v>
      </c>
    </row>
    <row r="592" spans="1:25" x14ac:dyDescent="0.2">
      <c r="A592" s="6" t="str">
        <f>IF(D592="","",COUNTA($D$10:D592)+20)</f>
        <v/>
      </c>
      <c r="B592" s="24"/>
      <c r="C592" s="6"/>
      <c r="D592" s="25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8"/>
      <c r="Y592" s="1" t="str">
        <f t="shared" si="8"/>
        <v/>
      </c>
    </row>
    <row r="593" spans="1:25" x14ac:dyDescent="0.2">
      <c r="A593" s="6">
        <f>IF(D593="","",COUNTA($D$10:D593)+20)</f>
        <v>349</v>
      </c>
      <c r="B593" s="24"/>
      <c r="C593" s="6"/>
      <c r="D593" s="25" t="s">
        <v>76</v>
      </c>
      <c r="E593" s="7">
        <v>101</v>
      </c>
      <c r="F593" s="7">
        <v>1</v>
      </c>
      <c r="G593" s="7">
        <v>22</v>
      </c>
      <c r="H593" s="7">
        <v>11</v>
      </c>
      <c r="I593" s="7">
        <v>8</v>
      </c>
      <c r="J593" s="7">
        <v>18</v>
      </c>
      <c r="K593" s="7">
        <v>15</v>
      </c>
      <c r="L593" s="7">
        <v>12</v>
      </c>
      <c r="M593" s="7">
        <v>13</v>
      </c>
      <c r="N593" s="7">
        <v>1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7" t="s">
        <v>56</v>
      </c>
      <c r="Y593" s="1">
        <f t="shared" si="8"/>
        <v>349</v>
      </c>
    </row>
    <row r="594" spans="1:25" x14ac:dyDescent="0.2">
      <c r="A594" s="6" t="str">
        <f>IF(D594="","",COUNTA($D$10:D594)+20)</f>
        <v/>
      </c>
      <c r="B594" s="24"/>
      <c r="C594" s="6"/>
      <c r="D594" s="25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9"/>
      <c r="Y594" s="1" t="str">
        <f t="shared" si="8"/>
        <v/>
      </c>
    </row>
    <row r="595" spans="1:25" x14ac:dyDescent="0.2">
      <c r="A595" s="6">
        <f>IF(D595="","",COUNTA($D$10:D595)+20)</f>
        <v>350</v>
      </c>
      <c r="B595" s="24"/>
      <c r="C595" s="6"/>
      <c r="D595" s="25" t="s">
        <v>26</v>
      </c>
      <c r="E595" s="10">
        <v>3</v>
      </c>
      <c r="F595" s="13">
        <v>0</v>
      </c>
      <c r="G595" s="10">
        <v>1</v>
      </c>
      <c r="H595" s="13">
        <v>0</v>
      </c>
      <c r="I595" s="13">
        <v>0</v>
      </c>
      <c r="J595" s="13">
        <v>0</v>
      </c>
      <c r="K595" s="13">
        <v>0</v>
      </c>
      <c r="L595" s="13">
        <v>0</v>
      </c>
      <c r="M595" s="10">
        <v>1</v>
      </c>
      <c r="N595" s="10">
        <v>1</v>
      </c>
      <c r="O595" s="13">
        <v>0</v>
      </c>
      <c r="P595" s="13">
        <v>0</v>
      </c>
      <c r="Q595" s="13">
        <v>0</v>
      </c>
      <c r="R595" s="13">
        <v>0</v>
      </c>
      <c r="S595" s="13">
        <v>0</v>
      </c>
      <c r="T595" s="13">
        <v>0</v>
      </c>
      <c r="U595" s="13">
        <v>0</v>
      </c>
      <c r="V595" s="13">
        <v>0</v>
      </c>
      <c r="W595" s="13">
        <v>0</v>
      </c>
      <c r="X595" s="8">
        <v>730</v>
      </c>
      <c r="Y595" s="1">
        <f t="shared" si="8"/>
        <v>350</v>
      </c>
    </row>
    <row r="596" spans="1:25" x14ac:dyDescent="0.2">
      <c r="A596" s="6" t="str">
        <f>IF(D596="","",COUNTA($D$10:D596)+20)</f>
        <v/>
      </c>
      <c r="B596" s="24"/>
      <c r="C596" s="6"/>
      <c r="D596" s="25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8"/>
      <c r="Y596" s="1" t="str">
        <f t="shared" si="8"/>
        <v/>
      </c>
    </row>
    <row r="597" spans="1:25" x14ac:dyDescent="0.2">
      <c r="A597" s="6" t="str">
        <f>IF(D597="","",COUNTA($D$10:D597)+20)</f>
        <v/>
      </c>
      <c r="B597" s="9" t="s">
        <v>64</v>
      </c>
      <c r="C597" s="6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8"/>
    </row>
    <row r="598" spans="1:25" x14ac:dyDescent="0.2">
      <c r="A598" s="6" t="str">
        <f>IF(D598="","",COUNTA($D$10:D598)+20)</f>
        <v/>
      </c>
      <c r="B598" s="24"/>
      <c r="C598" s="6"/>
      <c r="D598" s="25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8"/>
    </row>
    <row r="599" spans="1:25" x14ac:dyDescent="0.2">
      <c r="A599" s="6">
        <f>IF(D599="","",COUNTA($D$10:D599)+20)</f>
        <v>351</v>
      </c>
      <c r="B599" s="24"/>
      <c r="C599" s="6"/>
      <c r="D599" s="25" t="s">
        <v>27</v>
      </c>
      <c r="E599" s="10">
        <v>76</v>
      </c>
      <c r="F599" s="10">
        <v>1</v>
      </c>
      <c r="G599" s="10">
        <v>15</v>
      </c>
      <c r="H599" s="10">
        <v>3</v>
      </c>
      <c r="I599" s="10">
        <v>5</v>
      </c>
      <c r="J599" s="10">
        <v>7</v>
      </c>
      <c r="K599" s="10">
        <v>12</v>
      </c>
      <c r="L599" s="10">
        <v>13</v>
      </c>
      <c r="M599" s="10">
        <v>13</v>
      </c>
      <c r="N599" s="10">
        <v>5</v>
      </c>
      <c r="O599" s="10">
        <v>1</v>
      </c>
      <c r="P599" s="13">
        <v>0</v>
      </c>
      <c r="Q599" s="10">
        <v>1</v>
      </c>
      <c r="R599" s="13">
        <v>0</v>
      </c>
      <c r="S599" s="13">
        <v>0</v>
      </c>
      <c r="T599" s="13">
        <v>0</v>
      </c>
      <c r="U599" s="13">
        <v>0</v>
      </c>
      <c r="V599" s="13">
        <v>0</v>
      </c>
      <c r="W599" s="13">
        <v>0</v>
      </c>
      <c r="X599" s="8">
        <v>308</v>
      </c>
      <c r="Y599" s="1">
        <f t="shared" si="8"/>
        <v>351</v>
      </c>
    </row>
    <row r="600" spans="1:25" x14ac:dyDescent="0.2">
      <c r="A600" s="6">
        <f>IF(D600="","",COUNTA($D$10:D600)+20)</f>
        <v>352</v>
      </c>
      <c r="B600" s="24"/>
      <c r="C600" s="6"/>
      <c r="D600" s="25" t="s">
        <v>28</v>
      </c>
      <c r="E600" s="10">
        <v>70</v>
      </c>
      <c r="F600" s="13">
        <v>0</v>
      </c>
      <c r="G600" s="10">
        <v>5</v>
      </c>
      <c r="H600" s="10">
        <v>7</v>
      </c>
      <c r="I600" s="10">
        <v>5</v>
      </c>
      <c r="J600" s="10">
        <v>4</v>
      </c>
      <c r="K600" s="10">
        <v>8</v>
      </c>
      <c r="L600" s="10">
        <v>4</v>
      </c>
      <c r="M600" s="10">
        <v>17</v>
      </c>
      <c r="N600" s="10">
        <v>9</v>
      </c>
      <c r="O600" s="10">
        <v>5</v>
      </c>
      <c r="P600" s="10">
        <v>3</v>
      </c>
      <c r="Q600" s="13">
        <v>0</v>
      </c>
      <c r="R600" s="13">
        <v>0</v>
      </c>
      <c r="S600" s="10">
        <v>2</v>
      </c>
      <c r="T600" s="13">
        <v>0</v>
      </c>
      <c r="U600" s="13">
        <v>0</v>
      </c>
      <c r="V600" s="13">
        <v>0</v>
      </c>
      <c r="W600" s="10">
        <v>1</v>
      </c>
      <c r="X600" s="8">
        <v>600</v>
      </c>
      <c r="Y600" s="1">
        <f t="shared" si="8"/>
        <v>352</v>
      </c>
    </row>
    <row r="601" spans="1:25" x14ac:dyDescent="0.2">
      <c r="A601" s="6" t="str">
        <f>IF(D601="","",COUNTA($D$10:D601)+20)</f>
        <v/>
      </c>
      <c r="B601" s="24"/>
      <c r="C601" s="6"/>
      <c r="D601" s="25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8"/>
      <c r="Y601" s="1" t="str">
        <f t="shared" si="8"/>
        <v/>
      </c>
    </row>
    <row r="602" spans="1:25" x14ac:dyDescent="0.2">
      <c r="A602" s="6">
        <f>IF(D602="","",COUNTA($D$10:D602)+20)</f>
        <v>353</v>
      </c>
      <c r="B602" s="24"/>
      <c r="C602" s="6"/>
      <c r="D602" s="25" t="s">
        <v>76</v>
      </c>
      <c r="E602" s="7">
        <v>146</v>
      </c>
      <c r="F602" s="7">
        <v>1</v>
      </c>
      <c r="G602" s="7">
        <v>20</v>
      </c>
      <c r="H602" s="7">
        <v>10</v>
      </c>
      <c r="I602" s="7">
        <v>10</v>
      </c>
      <c r="J602" s="7">
        <v>11</v>
      </c>
      <c r="K602" s="7">
        <v>20</v>
      </c>
      <c r="L602" s="7">
        <v>17</v>
      </c>
      <c r="M602" s="7">
        <v>30</v>
      </c>
      <c r="N602" s="7">
        <v>14</v>
      </c>
      <c r="O602" s="7">
        <v>6</v>
      </c>
      <c r="P602" s="7">
        <v>3</v>
      </c>
      <c r="Q602" s="7">
        <v>1</v>
      </c>
      <c r="R602" s="14">
        <v>0</v>
      </c>
      <c r="S602" s="7">
        <v>2</v>
      </c>
      <c r="T602" s="14">
        <v>0</v>
      </c>
      <c r="U602" s="14">
        <v>0</v>
      </c>
      <c r="V602" s="14">
        <v>0</v>
      </c>
      <c r="W602" s="7">
        <v>1</v>
      </c>
      <c r="X602" s="17" t="s">
        <v>56</v>
      </c>
      <c r="Y602" s="1">
        <f t="shared" si="8"/>
        <v>353</v>
      </c>
    </row>
    <row r="603" spans="1:25" x14ac:dyDescent="0.2">
      <c r="A603" s="6" t="str">
        <f>IF(D603="","",COUNTA($D$10:D603)+20)</f>
        <v/>
      </c>
      <c r="B603" s="24"/>
      <c r="C603" s="6"/>
      <c r="D603" s="25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9"/>
      <c r="Y603" s="1" t="str">
        <f t="shared" si="8"/>
        <v/>
      </c>
    </row>
    <row r="604" spans="1:25" x14ac:dyDescent="0.2">
      <c r="A604" s="6">
        <f>IF(D604="","",COUNTA($D$10:D604)+20)</f>
        <v>354</v>
      </c>
      <c r="B604" s="24"/>
      <c r="C604" s="6"/>
      <c r="D604" s="25" t="s">
        <v>29</v>
      </c>
      <c r="E604" s="10">
        <v>12</v>
      </c>
      <c r="F604" s="13">
        <v>0</v>
      </c>
      <c r="G604" s="13">
        <v>0</v>
      </c>
      <c r="H604" s="13">
        <v>0</v>
      </c>
      <c r="I604" s="13">
        <v>0</v>
      </c>
      <c r="J604" s="13">
        <v>0</v>
      </c>
      <c r="K604" s="10">
        <v>1</v>
      </c>
      <c r="L604" s="10">
        <v>2</v>
      </c>
      <c r="M604" s="10">
        <v>4</v>
      </c>
      <c r="N604" s="10">
        <v>2</v>
      </c>
      <c r="O604" s="10">
        <v>2</v>
      </c>
      <c r="P604" s="10">
        <v>1</v>
      </c>
      <c r="Q604" s="13">
        <v>0</v>
      </c>
      <c r="R604" s="13">
        <v>0</v>
      </c>
      <c r="S604" s="13">
        <v>0</v>
      </c>
      <c r="T604" s="13">
        <v>0</v>
      </c>
      <c r="U604" s="13">
        <v>0</v>
      </c>
      <c r="V604" s="13">
        <v>0</v>
      </c>
      <c r="W604" s="13">
        <v>0</v>
      </c>
      <c r="X604" s="8">
        <v>743</v>
      </c>
      <c r="Y604" s="1">
        <f t="shared" ref="Y604:Y669" si="9">A604</f>
        <v>354</v>
      </c>
    </row>
    <row r="605" spans="1:25" x14ac:dyDescent="0.2">
      <c r="A605" s="6" t="str">
        <f>IF(D605="","",COUNTA($D$10:D605)+20)</f>
        <v/>
      </c>
      <c r="B605" s="24"/>
      <c r="C605" s="6"/>
      <c r="D605" s="25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8"/>
      <c r="Y605" s="1" t="str">
        <f t="shared" si="9"/>
        <v/>
      </c>
    </row>
    <row r="606" spans="1:25" x14ac:dyDescent="0.2">
      <c r="A606" s="6">
        <f>IF(D606="","",COUNTA($D$10:D606)+20)</f>
        <v>355</v>
      </c>
      <c r="B606" s="24"/>
      <c r="C606" s="6"/>
      <c r="D606" s="25" t="s">
        <v>30</v>
      </c>
      <c r="E606" s="10">
        <v>48</v>
      </c>
      <c r="F606" s="13">
        <v>0</v>
      </c>
      <c r="G606" s="10">
        <v>6</v>
      </c>
      <c r="H606" s="13">
        <v>0</v>
      </c>
      <c r="I606" s="13">
        <v>0</v>
      </c>
      <c r="J606" s="10">
        <v>2</v>
      </c>
      <c r="K606" s="10">
        <v>2</v>
      </c>
      <c r="L606" s="10">
        <v>3</v>
      </c>
      <c r="M606" s="10">
        <v>12</v>
      </c>
      <c r="N606" s="10">
        <v>11</v>
      </c>
      <c r="O606" s="10">
        <v>8</v>
      </c>
      <c r="P606" s="10">
        <v>2</v>
      </c>
      <c r="Q606" s="13">
        <v>0</v>
      </c>
      <c r="R606" s="10">
        <v>2</v>
      </c>
      <c r="S606" s="13">
        <v>0</v>
      </c>
      <c r="T606" s="13">
        <v>0</v>
      </c>
      <c r="U606" s="13">
        <v>0</v>
      </c>
      <c r="V606" s="13">
        <v>0</v>
      </c>
      <c r="W606" s="13">
        <v>0</v>
      </c>
      <c r="X606" s="8">
        <v>764</v>
      </c>
      <c r="Y606" s="1">
        <f t="shared" si="9"/>
        <v>355</v>
      </c>
    </row>
    <row r="607" spans="1:25" x14ac:dyDescent="0.2">
      <c r="A607" s="6">
        <f>IF(D607="","",COUNTA($D$10:D607)+20)</f>
        <v>356</v>
      </c>
      <c r="B607" s="24"/>
      <c r="C607" s="6"/>
      <c r="D607" s="25" t="s">
        <v>31</v>
      </c>
      <c r="E607" s="10">
        <v>99</v>
      </c>
      <c r="F607" s="10">
        <v>1</v>
      </c>
      <c r="G607" s="10">
        <v>1</v>
      </c>
      <c r="H607" s="10">
        <v>2</v>
      </c>
      <c r="I607" s="10">
        <v>1</v>
      </c>
      <c r="J607" s="10">
        <v>3</v>
      </c>
      <c r="K607" s="10">
        <v>8</v>
      </c>
      <c r="L607" s="10">
        <v>6</v>
      </c>
      <c r="M607" s="10">
        <v>15</v>
      </c>
      <c r="N607" s="10">
        <v>12</v>
      </c>
      <c r="O607" s="10">
        <v>19</v>
      </c>
      <c r="P607" s="10">
        <v>21</v>
      </c>
      <c r="Q607" s="10">
        <v>3</v>
      </c>
      <c r="R607" s="10">
        <v>2</v>
      </c>
      <c r="S607" s="10">
        <v>3</v>
      </c>
      <c r="T607" s="10">
        <v>1</v>
      </c>
      <c r="U607" s="13">
        <v>0</v>
      </c>
      <c r="V607" s="10">
        <v>1</v>
      </c>
      <c r="W607" s="13">
        <v>0</v>
      </c>
      <c r="X607" s="8">
        <v>1000</v>
      </c>
      <c r="Y607" s="1">
        <f t="shared" si="9"/>
        <v>356</v>
      </c>
    </row>
    <row r="608" spans="1:25" x14ac:dyDescent="0.2">
      <c r="A608" s="6" t="str">
        <f>IF(D608="","",COUNTA($D$10:D608)+20)</f>
        <v/>
      </c>
      <c r="B608" s="24"/>
      <c r="C608" s="6"/>
      <c r="D608" s="25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8"/>
      <c r="Y608" s="1" t="str">
        <f t="shared" si="9"/>
        <v/>
      </c>
    </row>
    <row r="609" spans="1:25" x14ac:dyDescent="0.2">
      <c r="A609" s="6">
        <f>IF(D609="","",COUNTA($D$10:D609)+20)</f>
        <v>357</v>
      </c>
      <c r="B609" s="24"/>
      <c r="C609" s="6"/>
      <c r="D609" s="25" t="s">
        <v>76</v>
      </c>
      <c r="E609" s="7">
        <v>147</v>
      </c>
      <c r="F609" s="7">
        <v>1</v>
      </c>
      <c r="G609" s="7">
        <v>7</v>
      </c>
      <c r="H609" s="7">
        <v>2</v>
      </c>
      <c r="I609" s="7">
        <v>1</v>
      </c>
      <c r="J609" s="7">
        <v>5</v>
      </c>
      <c r="K609" s="7">
        <v>10</v>
      </c>
      <c r="L609" s="7">
        <v>9</v>
      </c>
      <c r="M609" s="7">
        <v>27</v>
      </c>
      <c r="N609" s="7">
        <v>23</v>
      </c>
      <c r="O609" s="7">
        <v>27</v>
      </c>
      <c r="P609" s="7">
        <v>23</v>
      </c>
      <c r="Q609" s="7">
        <v>3</v>
      </c>
      <c r="R609" s="7">
        <v>4</v>
      </c>
      <c r="S609" s="7">
        <v>3</v>
      </c>
      <c r="T609" s="7">
        <v>1</v>
      </c>
      <c r="U609" s="14">
        <v>0</v>
      </c>
      <c r="V609" s="7">
        <v>1</v>
      </c>
      <c r="W609" s="14">
        <v>0</v>
      </c>
      <c r="X609" s="17" t="s">
        <v>56</v>
      </c>
      <c r="Y609" s="1">
        <f t="shared" si="9"/>
        <v>357</v>
      </c>
    </row>
    <row r="610" spans="1:25" x14ac:dyDescent="0.2">
      <c r="A610" s="6" t="str">
        <f>IF(D610="","",COUNTA($D$10:D610)+20)</f>
        <v/>
      </c>
      <c r="B610" s="24"/>
      <c r="C610" s="6"/>
      <c r="D610" s="25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9"/>
      <c r="Y610" s="1" t="str">
        <f t="shared" si="9"/>
        <v/>
      </c>
    </row>
    <row r="611" spans="1:25" x14ac:dyDescent="0.2">
      <c r="A611" s="6">
        <f>IF(D611="","",COUNTA($D$10:D611)+20)</f>
        <v>358</v>
      </c>
      <c r="B611" s="24"/>
      <c r="C611" s="6"/>
      <c r="D611" s="25" t="s">
        <v>37</v>
      </c>
      <c r="E611" s="10">
        <v>6</v>
      </c>
      <c r="F611" s="13">
        <v>0</v>
      </c>
      <c r="G611" s="13">
        <v>0</v>
      </c>
      <c r="H611" s="13">
        <v>0</v>
      </c>
      <c r="I611" s="13">
        <v>0</v>
      </c>
      <c r="J611" s="13">
        <v>0</v>
      </c>
      <c r="K611" s="13">
        <v>0</v>
      </c>
      <c r="L611" s="13">
        <v>0</v>
      </c>
      <c r="M611" s="10">
        <v>1</v>
      </c>
      <c r="N611" s="13">
        <v>0</v>
      </c>
      <c r="O611" s="10">
        <v>1</v>
      </c>
      <c r="P611" s="10">
        <v>2</v>
      </c>
      <c r="Q611" s="10">
        <v>1</v>
      </c>
      <c r="R611" s="10">
        <v>1</v>
      </c>
      <c r="S611" s="13">
        <v>0</v>
      </c>
      <c r="T611" s="13">
        <v>0</v>
      </c>
      <c r="U611" s="13">
        <v>0</v>
      </c>
      <c r="V611" s="13">
        <v>0</v>
      </c>
      <c r="W611" s="13">
        <v>0</v>
      </c>
      <c r="X611" s="8">
        <v>1828</v>
      </c>
      <c r="Y611" s="1">
        <f t="shared" si="9"/>
        <v>358</v>
      </c>
    </row>
    <row r="612" spans="1:25" x14ac:dyDescent="0.2">
      <c r="A612" s="6">
        <f>IF(D612="","",COUNTA($D$10:D612)+20)</f>
        <v>359</v>
      </c>
      <c r="B612" s="24"/>
      <c r="C612" s="6"/>
      <c r="D612" s="25" t="s">
        <v>38</v>
      </c>
      <c r="E612" s="10">
        <v>23</v>
      </c>
      <c r="F612" s="13">
        <v>0</v>
      </c>
      <c r="G612" s="13">
        <v>0</v>
      </c>
      <c r="H612" s="13">
        <v>0</v>
      </c>
      <c r="I612" s="13">
        <v>0</v>
      </c>
      <c r="J612" s="10">
        <v>1</v>
      </c>
      <c r="K612" s="13">
        <v>0</v>
      </c>
      <c r="L612" s="13">
        <v>0</v>
      </c>
      <c r="M612" s="10">
        <v>3</v>
      </c>
      <c r="N612" s="10">
        <v>3</v>
      </c>
      <c r="O612" s="10">
        <v>4</v>
      </c>
      <c r="P612" s="10">
        <v>3</v>
      </c>
      <c r="Q612" s="10">
        <v>6</v>
      </c>
      <c r="R612" s="10">
        <v>1</v>
      </c>
      <c r="S612" s="10">
        <v>1</v>
      </c>
      <c r="T612" s="13">
        <v>0</v>
      </c>
      <c r="U612" s="13">
        <v>0</v>
      </c>
      <c r="V612" s="10">
        <v>1</v>
      </c>
      <c r="W612" s="13">
        <v>0</v>
      </c>
      <c r="X612" s="8">
        <v>1546</v>
      </c>
      <c r="Y612" s="1">
        <f t="shared" si="9"/>
        <v>359</v>
      </c>
    </row>
    <row r="613" spans="1:25" x14ac:dyDescent="0.2">
      <c r="A613" s="6" t="str">
        <f>IF(D613="","",COUNTA($D$10:D613)-9)</f>
        <v/>
      </c>
      <c r="B613" s="24"/>
      <c r="C613" s="6"/>
      <c r="D613" s="25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8"/>
      <c r="Y613" s="1" t="str">
        <f t="shared" si="9"/>
        <v/>
      </c>
    </row>
    <row r="614" spans="1:25" x14ac:dyDescent="0.2">
      <c r="A614" s="6">
        <v>360</v>
      </c>
      <c r="B614" s="9" t="s">
        <v>41</v>
      </c>
      <c r="C614" s="6"/>
      <c r="E614" s="7">
        <v>1350</v>
      </c>
      <c r="F614" s="7">
        <v>13</v>
      </c>
      <c r="G614" s="7">
        <v>156</v>
      </c>
      <c r="H614" s="7">
        <v>107</v>
      </c>
      <c r="I614" s="7">
        <v>81</v>
      </c>
      <c r="J614" s="7">
        <v>154</v>
      </c>
      <c r="K614" s="7">
        <v>152</v>
      </c>
      <c r="L614" s="7">
        <v>147</v>
      </c>
      <c r="M614" s="7">
        <v>266</v>
      </c>
      <c r="N614" s="7">
        <v>91</v>
      </c>
      <c r="O614" s="7">
        <v>84</v>
      </c>
      <c r="P614" s="7">
        <v>40</v>
      </c>
      <c r="Q614" s="7">
        <v>25</v>
      </c>
      <c r="R614" s="7">
        <v>9</v>
      </c>
      <c r="S614" s="7">
        <v>5</v>
      </c>
      <c r="T614" s="7">
        <v>5</v>
      </c>
      <c r="U614" s="7">
        <v>4</v>
      </c>
      <c r="V614" s="7">
        <v>3</v>
      </c>
      <c r="W614" s="7">
        <v>8</v>
      </c>
      <c r="X614" s="8">
        <v>400</v>
      </c>
      <c r="Y614" s="1">
        <f t="shared" si="9"/>
        <v>360</v>
      </c>
    </row>
    <row r="615" spans="1:25" x14ac:dyDescent="0.2">
      <c r="A615" s="6" t="str">
        <f>IF(D615="","",COUNTA($D$10:D615)-9)</f>
        <v/>
      </c>
      <c r="B615" s="24"/>
      <c r="C615" s="6"/>
      <c r="D615" s="25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8"/>
      <c r="Y615" s="1" t="str">
        <f t="shared" si="9"/>
        <v/>
      </c>
    </row>
    <row r="616" spans="1:25" x14ac:dyDescent="0.2">
      <c r="A616" s="6">
        <f>IF(D616="","",COUNTA($D$10:D616)+21)</f>
        <v>361</v>
      </c>
      <c r="B616" s="24"/>
      <c r="C616" s="6"/>
      <c r="D616" s="25" t="s">
        <v>21</v>
      </c>
      <c r="E616" s="10">
        <v>53</v>
      </c>
      <c r="F616" s="10">
        <v>4</v>
      </c>
      <c r="G616" s="10">
        <v>7</v>
      </c>
      <c r="H616" s="10">
        <v>8</v>
      </c>
      <c r="I616" s="10">
        <v>9</v>
      </c>
      <c r="J616" s="10">
        <v>12</v>
      </c>
      <c r="K616" s="10">
        <v>4</v>
      </c>
      <c r="L616" s="10">
        <v>5</v>
      </c>
      <c r="M616" s="10">
        <v>4</v>
      </c>
      <c r="N616" s="13">
        <v>0</v>
      </c>
      <c r="O616" s="13">
        <v>0</v>
      </c>
      <c r="P616" s="13">
        <v>0</v>
      </c>
      <c r="Q616" s="13">
        <v>0</v>
      </c>
      <c r="R616" s="13">
        <v>0</v>
      </c>
      <c r="S616" s="13">
        <v>0</v>
      </c>
      <c r="T616" s="13">
        <v>0</v>
      </c>
      <c r="U616" s="13">
        <v>0</v>
      </c>
      <c r="V616" s="13">
        <v>0</v>
      </c>
      <c r="W616" s="13">
        <v>0</v>
      </c>
      <c r="X616" s="8">
        <v>160</v>
      </c>
      <c r="Y616" s="1">
        <f t="shared" si="9"/>
        <v>361</v>
      </c>
    </row>
    <row r="617" spans="1:25" x14ac:dyDescent="0.2">
      <c r="A617" s="6">
        <f>IF(D617="","",COUNTA($D$10:D617)+21)</f>
        <v>362</v>
      </c>
      <c r="B617" s="24"/>
      <c r="C617" s="6"/>
      <c r="D617" s="25" t="s">
        <v>23</v>
      </c>
      <c r="E617" s="10">
        <v>15</v>
      </c>
      <c r="F617" s="13">
        <v>0</v>
      </c>
      <c r="G617" s="10">
        <v>2</v>
      </c>
      <c r="H617" s="10">
        <v>2</v>
      </c>
      <c r="I617" s="10">
        <v>4</v>
      </c>
      <c r="J617" s="10">
        <v>2</v>
      </c>
      <c r="K617" s="10">
        <v>2</v>
      </c>
      <c r="L617" s="10">
        <v>1</v>
      </c>
      <c r="M617" s="10">
        <v>2</v>
      </c>
      <c r="N617" s="13">
        <v>0</v>
      </c>
      <c r="O617" s="13">
        <v>0</v>
      </c>
      <c r="P617" s="13">
        <v>0</v>
      </c>
      <c r="Q617" s="13">
        <v>0</v>
      </c>
      <c r="R617" s="13">
        <v>0</v>
      </c>
      <c r="S617" s="13">
        <v>0</v>
      </c>
      <c r="T617" s="13">
        <v>0</v>
      </c>
      <c r="U617" s="13">
        <v>0</v>
      </c>
      <c r="V617" s="13">
        <v>0</v>
      </c>
      <c r="W617" s="13">
        <v>0</v>
      </c>
      <c r="X617" s="8">
        <v>160</v>
      </c>
      <c r="Y617" s="1">
        <f t="shared" si="9"/>
        <v>362</v>
      </c>
    </row>
    <row r="618" spans="1:25" x14ac:dyDescent="0.2">
      <c r="A618" s="6" t="str">
        <f>IF(D618="","",COUNTA($D$10:D618)+21)</f>
        <v/>
      </c>
      <c r="B618" s="24"/>
      <c r="C618" s="6"/>
      <c r="D618" s="25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8"/>
    </row>
    <row r="619" spans="1:25" x14ac:dyDescent="0.2">
      <c r="A619" s="6">
        <f>IF(D619="","",COUNTA($D$10:D619)+21)</f>
        <v>363</v>
      </c>
      <c r="B619" s="24"/>
      <c r="C619" s="6"/>
      <c r="D619" s="25" t="s">
        <v>24</v>
      </c>
      <c r="E619" s="10">
        <v>123</v>
      </c>
      <c r="F619" s="10">
        <v>2</v>
      </c>
      <c r="G619" s="10">
        <v>27</v>
      </c>
      <c r="H619" s="10">
        <v>13</v>
      </c>
      <c r="I619" s="10">
        <v>12</v>
      </c>
      <c r="J619" s="10">
        <v>24</v>
      </c>
      <c r="K619" s="10">
        <v>19</v>
      </c>
      <c r="L619" s="10">
        <v>10</v>
      </c>
      <c r="M619" s="10">
        <v>12</v>
      </c>
      <c r="N619" s="10">
        <v>2</v>
      </c>
      <c r="O619" s="10">
        <v>1</v>
      </c>
      <c r="P619" s="13">
        <v>0</v>
      </c>
      <c r="Q619" s="13">
        <v>0</v>
      </c>
      <c r="R619" s="13">
        <v>0</v>
      </c>
      <c r="S619" s="13">
        <v>0</v>
      </c>
      <c r="T619" s="13">
        <v>0</v>
      </c>
      <c r="U619" s="13">
        <v>0</v>
      </c>
      <c r="V619" s="13">
        <v>0</v>
      </c>
      <c r="W619" s="10">
        <v>1</v>
      </c>
      <c r="X619" s="8">
        <v>190</v>
      </c>
      <c r="Y619" s="1">
        <f t="shared" si="9"/>
        <v>363</v>
      </c>
    </row>
    <row r="620" spans="1:25" x14ac:dyDescent="0.2">
      <c r="A620" s="6">
        <f>IF(D620="","",COUNTA($D$10:D620)+21)</f>
        <v>364</v>
      </c>
      <c r="B620" s="24"/>
      <c r="C620" s="6"/>
      <c r="D620" s="25" t="s">
        <v>25</v>
      </c>
      <c r="E620" s="10">
        <v>336</v>
      </c>
      <c r="F620" s="10">
        <v>4</v>
      </c>
      <c r="G620" s="10">
        <v>53</v>
      </c>
      <c r="H620" s="10">
        <v>39</v>
      </c>
      <c r="I620" s="10">
        <v>24</v>
      </c>
      <c r="J620" s="10">
        <v>49</v>
      </c>
      <c r="K620" s="10">
        <v>51</v>
      </c>
      <c r="L620" s="10">
        <v>40</v>
      </c>
      <c r="M620" s="10">
        <v>62</v>
      </c>
      <c r="N620" s="10">
        <v>7</v>
      </c>
      <c r="O620" s="10">
        <v>5</v>
      </c>
      <c r="P620" s="10">
        <v>1</v>
      </c>
      <c r="Q620" s="13">
        <v>0</v>
      </c>
      <c r="R620" s="13">
        <v>0</v>
      </c>
      <c r="S620" s="13">
        <v>0</v>
      </c>
      <c r="T620" s="13">
        <v>0</v>
      </c>
      <c r="U620" s="13">
        <v>0</v>
      </c>
      <c r="V620" s="13">
        <v>0</v>
      </c>
      <c r="W620" s="10">
        <v>1</v>
      </c>
      <c r="X620" s="8">
        <v>240</v>
      </c>
      <c r="Y620" s="1">
        <f t="shared" si="9"/>
        <v>364</v>
      </c>
    </row>
    <row r="621" spans="1:25" x14ac:dyDescent="0.2">
      <c r="A621" s="6" t="str">
        <f>IF(D621="","",COUNTA($D$10:D621)+21)</f>
        <v/>
      </c>
      <c r="B621" s="24"/>
      <c r="C621" s="6"/>
      <c r="D621" s="25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8"/>
      <c r="Y621" s="1" t="str">
        <f t="shared" si="9"/>
        <v/>
      </c>
    </row>
    <row r="622" spans="1:25" x14ac:dyDescent="0.2">
      <c r="A622" s="6">
        <f>IF(D622="","",COUNTA($D$10:D622)+21)</f>
        <v>365</v>
      </c>
      <c r="B622" s="24"/>
      <c r="C622" s="6"/>
      <c r="D622" s="25" t="s">
        <v>76</v>
      </c>
      <c r="E622" s="7">
        <v>459</v>
      </c>
      <c r="F622" s="7">
        <v>6</v>
      </c>
      <c r="G622" s="7">
        <v>80</v>
      </c>
      <c r="H622" s="7">
        <v>52</v>
      </c>
      <c r="I622" s="7">
        <v>36</v>
      </c>
      <c r="J622" s="7">
        <v>73</v>
      </c>
      <c r="K622" s="7">
        <v>70</v>
      </c>
      <c r="L622" s="7">
        <v>50</v>
      </c>
      <c r="M622" s="7">
        <v>74</v>
      </c>
      <c r="N622" s="7">
        <v>9</v>
      </c>
      <c r="O622" s="7">
        <v>6</v>
      </c>
      <c r="P622" s="7">
        <v>1</v>
      </c>
      <c r="Q622" s="14">
        <v>0</v>
      </c>
      <c r="R622" s="14">
        <v>0</v>
      </c>
      <c r="S622" s="14">
        <v>0</v>
      </c>
      <c r="T622" s="14">
        <v>0</v>
      </c>
      <c r="U622" s="14">
        <v>0</v>
      </c>
      <c r="V622" s="14">
        <v>0</v>
      </c>
      <c r="W622" s="7">
        <v>2</v>
      </c>
      <c r="X622" s="17" t="s">
        <v>56</v>
      </c>
      <c r="Y622" s="1">
        <f t="shared" si="9"/>
        <v>365</v>
      </c>
    </row>
    <row r="623" spans="1:25" x14ac:dyDescent="0.2">
      <c r="A623" s="6" t="str">
        <f>IF(D623="","",COUNTA($D$10:D623)+21)</f>
        <v/>
      </c>
      <c r="B623" s="24"/>
      <c r="C623" s="6"/>
      <c r="D623" s="25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9"/>
      <c r="Y623" s="1" t="str">
        <f t="shared" si="9"/>
        <v/>
      </c>
    </row>
    <row r="624" spans="1:25" x14ac:dyDescent="0.2">
      <c r="A624" s="6">
        <f>IF(D624="","",COUNTA($D$10:D624)+21)</f>
        <v>366</v>
      </c>
      <c r="B624" s="24"/>
      <c r="C624" s="6"/>
      <c r="D624" s="25" t="s">
        <v>26</v>
      </c>
      <c r="E624" s="10">
        <v>13</v>
      </c>
      <c r="F624" s="13">
        <v>0</v>
      </c>
      <c r="G624" s="10">
        <v>1</v>
      </c>
      <c r="H624" s="10">
        <v>2</v>
      </c>
      <c r="I624" s="10">
        <v>1</v>
      </c>
      <c r="J624" s="10">
        <v>1</v>
      </c>
      <c r="K624" s="10">
        <v>1</v>
      </c>
      <c r="L624" s="10">
        <v>3</v>
      </c>
      <c r="M624" s="10">
        <v>2</v>
      </c>
      <c r="N624" s="10">
        <v>1</v>
      </c>
      <c r="O624" s="10">
        <v>1</v>
      </c>
      <c r="P624" s="13">
        <v>0</v>
      </c>
      <c r="Q624" s="13">
        <v>0</v>
      </c>
      <c r="R624" s="13">
        <v>0</v>
      </c>
      <c r="S624" s="13">
        <v>0</v>
      </c>
      <c r="T624" s="13">
        <v>0</v>
      </c>
      <c r="U624" s="13">
        <v>0</v>
      </c>
      <c r="V624" s="13">
        <v>0</v>
      </c>
      <c r="W624" s="13">
        <v>0</v>
      </c>
      <c r="X624" s="8">
        <v>400</v>
      </c>
      <c r="Y624" s="1">
        <f t="shared" si="9"/>
        <v>366</v>
      </c>
    </row>
    <row r="625" spans="1:25" x14ac:dyDescent="0.2">
      <c r="A625" s="6" t="str">
        <f>IF(D625="","",COUNTA($D$10:D625)+21)</f>
        <v/>
      </c>
      <c r="B625" s="24"/>
      <c r="C625" s="6"/>
      <c r="D625" s="25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8"/>
      <c r="Y625" s="1" t="str">
        <f t="shared" si="9"/>
        <v/>
      </c>
    </row>
    <row r="626" spans="1:25" x14ac:dyDescent="0.2">
      <c r="A626" s="6">
        <f>IF(D626="","",COUNTA($D$10:D626)+21)</f>
        <v>367</v>
      </c>
      <c r="B626" s="24"/>
      <c r="C626" s="6"/>
      <c r="D626" s="25" t="s">
        <v>27</v>
      </c>
      <c r="E626" s="10">
        <v>211</v>
      </c>
      <c r="F626" s="13">
        <v>0</v>
      </c>
      <c r="G626" s="10">
        <v>26</v>
      </c>
      <c r="H626" s="10">
        <v>17</v>
      </c>
      <c r="I626" s="10">
        <v>16</v>
      </c>
      <c r="J626" s="10">
        <v>35</v>
      </c>
      <c r="K626" s="10">
        <v>27</v>
      </c>
      <c r="L626" s="10">
        <v>29</v>
      </c>
      <c r="M626" s="10">
        <v>41</v>
      </c>
      <c r="N626" s="10">
        <v>11</v>
      </c>
      <c r="O626" s="10">
        <v>7</v>
      </c>
      <c r="P626" s="13">
        <v>0</v>
      </c>
      <c r="Q626" s="13">
        <v>0</v>
      </c>
      <c r="R626" s="13">
        <v>0</v>
      </c>
      <c r="S626" s="13">
        <v>0</v>
      </c>
      <c r="T626" s="13">
        <v>0</v>
      </c>
      <c r="U626" s="13">
        <v>0</v>
      </c>
      <c r="V626" s="13">
        <v>0</v>
      </c>
      <c r="W626" s="10">
        <v>2</v>
      </c>
      <c r="X626" s="8">
        <v>300</v>
      </c>
      <c r="Y626" s="1">
        <f t="shared" si="9"/>
        <v>367</v>
      </c>
    </row>
    <row r="627" spans="1:25" x14ac:dyDescent="0.2">
      <c r="A627" s="6">
        <f>IF(D627="","",COUNTA($D$10:D627)+21)</f>
        <v>368</v>
      </c>
      <c r="B627" s="24"/>
      <c r="C627" s="6"/>
      <c r="D627" s="25" t="s">
        <v>28</v>
      </c>
      <c r="E627" s="10">
        <v>229</v>
      </c>
      <c r="F627" s="10">
        <v>1</v>
      </c>
      <c r="G627" s="10">
        <v>32</v>
      </c>
      <c r="H627" s="10">
        <v>15</v>
      </c>
      <c r="I627" s="10">
        <v>8</v>
      </c>
      <c r="J627" s="10">
        <v>17</v>
      </c>
      <c r="K627" s="10">
        <v>32</v>
      </c>
      <c r="L627" s="10">
        <v>26</v>
      </c>
      <c r="M627" s="10">
        <v>50</v>
      </c>
      <c r="N627" s="10">
        <v>26</v>
      </c>
      <c r="O627" s="10">
        <v>13</v>
      </c>
      <c r="P627" s="13">
        <v>0</v>
      </c>
      <c r="Q627" s="10">
        <v>6</v>
      </c>
      <c r="R627" s="10">
        <v>2</v>
      </c>
      <c r="S627" s="13">
        <v>0</v>
      </c>
      <c r="T627" s="13">
        <v>0</v>
      </c>
      <c r="U627" s="13">
        <v>0</v>
      </c>
      <c r="V627" s="13">
        <v>0</v>
      </c>
      <c r="W627" s="10">
        <v>1</v>
      </c>
      <c r="X627" s="8">
        <v>460</v>
      </c>
      <c r="Y627" s="1">
        <f t="shared" si="9"/>
        <v>368</v>
      </c>
    </row>
    <row r="628" spans="1:25" x14ac:dyDescent="0.2">
      <c r="A628" s="6" t="str">
        <f>IF(D628="","",COUNTA($D$10:D628)+21)</f>
        <v/>
      </c>
      <c r="B628" s="24"/>
      <c r="C628" s="6"/>
      <c r="D628" s="25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8"/>
      <c r="Y628" s="1" t="str">
        <f t="shared" si="9"/>
        <v/>
      </c>
    </row>
    <row r="629" spans="1:25" x14ac:dyDescent="0.2">
      <c r="A629" s="6">
        <f>IF(D629="","",COUNTA($D$10:D629)+21)</f>
        <v>369</v>
      </c>
      <c r="B629" s="24"/>
      <c r="C629" s="6"/>
      <c r="D629" s="25" t="s">
        <v>76</v>
      </c>
      <c r="E629" s="7">
        <v>440</v>
      </c>
      <c r="F629" s="7">
        <v>1</v>
      </c>
      <c r="G629" s="7">
        <v>58</v>
      </c>
      <c r="H629" s="7">
        <v>32</v>
      </c>
      <c r="I629" s="7">
        <v>24</v>
      </c>
      <c r="J629" s="7">
        <v>52</v>
      </c>
      <c r="K629" s="7">
        <v>59</v>
      </c>
      <c r="L629" s="7">
        <v>55</v>
      </c>
      <c r="M629" s="7">
        <v>91</v>
      </c>
      <c r="N629" s="7">
        <v>37</v>
      </c>
      <c r="O629" s="7">
        <v>20</v>
      </c>
      <c r="P629" s="14">
        <v>0</v>
      </c>
      <c r="Q629" s="7">
        <v>6</v>
      </c>
      <c r="R629" s="7">
        <v>2</v>
      </c>
      <c r="S629" s="14">
        <v>0</v>
      </c>
      <c r="T629" s="14">
        <v>0</v>
      </c>
      <c r="U629" s="14">
        <v>0</v>
      </c>
      <c r="V629" s="14">
        <v>0</v>
      </c>
      <c r="W629" s="7">
        <v>3</v>
      </c>
      <c r="X629" s="17" t="s">
        <v>56</v>
      </c>
      <c r="Y629" s="1">
        <f t="shared" si="9"/>
        <v>369</v>
      </c>
    </row>
    <row r="630" spans="1:25" x14ac:dyDescent="0.2">
      <c r="A630" s="6" t="str">
        <f>IF(D630="","",COUNTA($D$10:D630)+21)</f>
        <v/>
      </c>
      <c r="B630" s="24"/>
      <c r="C630" s="6"/>
      <c r="D630" s="25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9"/>
      <c r="Y630" s="1" t="str">
        <f t="shared" si="9"/>
        <v/>
      </c>
    </row>
    <row r="631" spans="1:25" x14ac:dyDescent="0.2">
      <c r="A631" s="6">
        <f>IF(D631="","",COUNTA($D$10:D631)+21)</f>
        <v>370</v>
      </c>
      <c r="B631" s="24"/>
      <c r="C631" s="6"/>
      <c r="D631" s="25" t="s">
        <v>29</v>
      </c>
      <c r="E631" s="10">
        <v>14</v>
      </c>
      <c r="F631" s="13">
        <v>0</v>
      </c>
      <c r="G631" s="13">
        <v>0</v>
      </c>
      <c r="H631" s="10">
        <v>2</v>
      </c>
      <c r="I631" s="13">
        <v>0</v>
      </c>
      <c r="J631" s="13">
        <v>0</v>
      </c>
      <c r="K631" s="10">
        <v>2</v>
      </c>
      <c r="L631" s="10">
        <v>2</v>
      </c>
      <c r="M631" s="10">
        <v>4</v>
      </c>
      <c r="N631" s="13">
        <v>0</v>
      </c>
      <c r="O631" s="10">
        <v>2</v>
      </c>
      <c r="P631" s="13">
        <v>0</v>
      </c>
      <c r="Q631" s="13">
        <v>0</v>
      </c>
      <c r="R631" s="10">
        <v>1</v>
      </c>
      <c r="S631" s="10">
        <v>1</v>
      </c>
      <c r="T631" s="13">
        <v>0</v>
      </c>
      <c r="U631" s="13">
        <v>0</v>
      </c>
      <c r="V631" s="13">
        <v>0</v>
      </c>
      <c r="W631" s="13">
        <v>0</v>
      </c>
      <c r="X631" s="8">
        <v>623</v>
      </c>
      <c r="Y631" s="1">
        <f t="shared" si="9"/>
        <v>370</v>
      </c>
    </row>
    <row r="632" spans="1:25" x14ac:dyDescent="0.2">
      <c r="A632" s="6" t="str">
        <f>IF(D632="","",COUNTA($D$10:D632)+21)</f>
        <v/>
      </c>
      <c r="B632" s="24"/>
      <c r="C632" s="6"/>
      <c r="D632" s="25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8"/>
      <c r="Y632" s="1" t="str">
        <f t="shared" si="9"/>
        <v/>
      </c>
    </row>
    <row r="633" spans="1:25" x14ac:dyDescent="0.2">
      <c r="A633" s="6">
        <f>IF(D633="","",COUNTA($D$10:D633)+21)</f>
        <v>371</v>
      </c>
      <c r="B633" s="24"/>
      <c r="C633" s="6"/>
      <c r="D633" s="25" t="s">
        <v>30</v>
      </c>
      <c r="E633" s="10">
        <v>105</v>
      </c>
      <c r="F633" s="10">
        <v>1</v>
      </c>
      <c r="G633" s="10">
        <v>7</v>
      </c>
      <c r="H633" s="10">
        <v>4</v>
      </c>
      <c r="I633" s="10">
        <v>4</v>
      </c>
      <c r="J633" s="10">
        <v>8</v>
      </c>
      <c r="K633" s="10">
        <v>3</v>
      </c>
      <c r="L633" s="10">
        <v>11</v>
      </c>
      <c r="M633" s="10">
        <v>34</v>
      </c>
      <c r="N633" s="10">
        <v>18</v>
      </c>
      <c r="O633" s="10">
        <v>5</v>
      </c>
      <c r="P633" s="10">
        <v>6</v>
      </c>
      <c r="Q633" s="10">
        <v>1</v>
      </c>
      <c r="R633" s="10">
        <v>1</v>
      </c>
      <c r="S633" s="10">
        <v>2</v>
      </c>
      <c r="T633" s="13">
        <v>0</v>
      </c>
      <c r="U633" s="13">
        <v>0</v>
      </c>
      <c r="V633" s="13">
        <v>0</v>
      </c>
      <c r="W633" s="13">
        <v>0</v>
      </c>
      <c r="X633" s="8">
        <v>646</v>
      </c>
      <c r="Y633" s="1">
        <f t="shared" si="9"/>
        <v>371</v>
      </c>
    </row>
    <row r="634" spans="1:25" x14ac:dyDescent="0.2">
      <c r="A634" s="6">
        <f>IF(D634="","",COUNTA($D$10:D634)+21)</f>
        <v>372</v>
      </c>
      <c r="B634" s="24"/>
      <c r="C634" s="6"/>
      <c r="D634" s="25" t="s">
        <v>31</v>
      </c>
      <c r="E634" s="10">
        <v>189</v>
      </c>
      <c r="F634" s="10">
        <v>1</v>
      </c>
      <c r="G634" s="10">
        <v>1</v>
      </c>
      <c r="H634" s="10">
        <v>3</v>
      </c>
      <c r="I634" s="10">
        <v>2</v>
      </c>
      <c r="J634" s="10">
        <v>6</v>
      </c>
      <c r="K634" s="10">
        <v>10</v>
      </c>
      <c r="L634" s="10">
        <v>16</v>
      </c>
      <c r="M634" s="10">
        <v>47</v>
      </c>
      <c r="N634" s="10">
        <v>22</v>
      </c>
      <c r="O634" s="10">
        <v>40</v>
      </c>
      <c r="P634" s="10">
        <v>23</v>
      </c>
      <c r="Q634" s="10">
        <v>8</v>
      </c>
      <c r="R634" s="10">
        <v>2</v>
      </c>
      <c r="S634" s="13">
        <v>0</v>
      </c>
      <c r="T634" s="10">
        <v>2</v>
      </c>
      <c r="U634" s="10">
        <v>1</v>
      </c>
      <c r="V634" s="10">
        <v>2</v>
      </c>
      <c r="W634" s="10">
        <v>3</v>
      </c>
      <c r="X634" s="8">
        <v>846</v>
      </c>
      <c r="Y634" s="1">
        <f t="shared" si="9"/>
        <v>372</v>
      </c>
    </row>
    <row r="635" spans="1:25" x14ac:dyDescent="0.2">
      <c r="A635" s="6" t="str">
        <f>IF(D635="","",COUNTA($D$10:D635)+21)</f>
        <v/>
      </c>
      <c r="B635" s="24"/>
      <c r="C635" s="6"/>
      <c r="D635" s="25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8"/>
      <c r="Y635" s="1" t="str">
        <f t="shared" si="9"/>
        <v/>
      </c>
    </row>
    <row r="636" spans="1:25" x14ac:dyDescent="0.2">
      <c r="A636" s="6">
        <f>IF(D636="","",COUNTA($D$10:D636)+21)</f>
        <v>373</v>
      </c>
      <c r="B636" s="24"/>
      <c r="C636" s="6"/>
      <c r="D636" s="25" t="s">
        <v>76</v>
      </c>
      <c r="E636" s="7">
        <v>294</v>
      </c>
      <c r="F636" s="7">
        <v>2</v>
      </c>
      <c r="G636" s="7">
        <v>8</v>
      </c>
      <c r="H636" s="7">
        <v>7</v>
      </c>
      <c r="I636" s="7">
        <v>6</v>
      </c>
      <c r="J636" s="7">
        <v>14</v>
      </c>
      <c r="K636" s="7">
        <v>13</v>
      </c>
      <c r="L636" s="7">
        <v>27</v>
      </c>
      <c r="M636" s="7">
        <v>81</v>
      </c>
      <c r="N636" s="7">
        <v>40</v>
      </c>
      <c r="O636" s="7">
        <v>45</v>
      </c>
      <c r="P636" s="7">
        <v>29</v>
      </c>
      <c r="Q636" s="7">
        <v>9</v>
      </c>
      <c r="R636" s="7">
        <v>3</v>
      </c>
      <c r="S636" s="7">
        <v>2</v>
      </c>
      <c r="T636" s="7">
        <v>2</v>
      </c>
      <c r="U636" s="7">
        <v>1</v>
      </c>
      <c r="V636" s="7">
        <v>2</v>
      </c>
      <c r="W636" s="7">
        <v>3</v>
      </c>
      <c r="X636" s="17" t="s">
        <v>56</v>
      </c>
      <c r="Y636" s="1">
        <f t="shared" si="9"/>
        <v>373</v>
      </c>
    </row>
    <row r="637" spans="1:25" x14ac:dyDescent="0.2">
      <c r="A637" s="6" t="str">
        <f>IF(D637="","",COUNTA($D$10:D637)+21)</f>
        <v/>
      </c>
      <c r="B637" s="24"/>
      <c r="C637" s="6"/>
      <c r="D637" s="25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9"/>
      <c r="Y637" s="1" t="str">
        <f t="shared" si="9"/>
        <v/>
      </c>
    </row>
    <row r="638" spans="1:25" x14ac:dyDescent="0.2">
      <c r="A638" s="6">
        <f>IF(D638="","",COUNTA($D$10:D638)+21)</f>
        <v>374</v>
      </c>
      <c r="B638" s="24"/>
      <c r="C638" s="6"/>
      <c r="D638" s="25" t="s">
        <v>37</v>
      </c>
      <c r="E638" s="10">
        <v>21</v>
      </c>
      <c r="F638" s="13">
        <v>0</v>
      </c>
      <c r="G638" s="13">
        <v>0</v>
      </c>
      <c r="H638" s="10">
        <v>1</v>
      </c>
      <c r="I638" s="10">
        <v>1</v>
      </c>
      <c r="J638" s="13">
        <v>0</v>
      </c>
      <c r="K638" s="13">
        <v>0</v>
      </c>
      <c r="L638" s="10">
        <v>2</v>
      </c>
      <c r="M638" s="10">
        <v>3</v>
      </c>
      <c r="N638" s="13">
        <v>0</v>
      </c>
      <c r="O638" s="10">
        <v>4</v>
      </c>
      <c r="P638" s="10">
        <v>5</v>
      </c>
      <c r="Q638" s="10">
        <v>4</v>
      </c>
      <c r="R638" s="10">
        <v>1</v>
      </c>
      <c r="S638" s="13">
        <v>0</v>
      </c>
      <c r="T638" s="13">
        <v>0</v>
      </c>
      <c r="U638" s="13">
        <v>0</v>
      </c>
      <c r="V638" s="13">
        <v>0</v>
      </c>
      <c r="W638" s="13">
        <v>0</v>
      </c>
      <c r="X638" s="8">
        <v>1346</v>
      </c>
      <c r="Y638" s="1">
        <f t="shared" si="9"/>
        <v>374</v>
      </c>
    </row>
    <row r="639" spans="1:25" x14ac:dyDescent="0.2">
      <c r="A639" s="6">
        <f>IF(D639="","",COUNTA($D$10:D639)+21)</f>
        <v>375</v>
      </c>
      <c r="B639" s="24"/>
      <c r="C639" s="6"/>
      <c r="D639" s="25" t="s">
        <v>38</v>
      </c>
      <c r="E639" s="10">
        <v>34</v>
      </c>
      <c r="F639" s="13">
        <v>0</v>
      </c>
      <c r="G639" s="13">
        <v>0</v>
      </c>
      <c r="H639" s="10">
        <v>1</v>
      </c>
      <c r="I639" s="13">
        <v>0</v>
      </c>
      <c r="J639" s="13">
        <v>0</v>
      </c>
      <c r="K639" s="10">
        <v>1</v>
      </c>
      <c r="L639" s="10">
        <v>2</v>
      </c>
      <c r="M639" s="10">
        <v>5</v>
      </c>
      <c r="N639" s="10">
        <v>4</v>
      </c>
      <c r="O639" s="10">
        <v>5</v>
      </c>
      <c r="P639" s="10">
        <v>5</v>
      </c>
      <c r="Q639" s="10">
        <v>6</v>
      </c>
      <c r="R639" s="10">
        <v>2</v>
      </c>
      <c r="S639" s="10">
        <v>1</v>
      </c>
      <c r="T639" s="10">
        <v>1</v>
      </c>
      <c r="U639" s="10">
        <v>1</v>
      </c>
      <c r="V639" s="13">
        <v>0</v>
      </c>
      <c r="W639" s="13">
        <v>0</v>
      </c>
      <c r="X639" s="8">
        <v>1296</v>
      </c>
      <c r="Y639" s="1">
        <f t="shared" si="9"/>
        <v>375</v>
      </c>
    </row>
    <row r="640" spans="1:25" x14ac:dyDescent="0.2">
      <c r="A640" s="6">
        <f>IF(D640="","",COUNTA($D$10:D640)+21)</f>
        <v>376</v>
      </c>
      <c r="B640" s="24"/>
      <c r="C640" s="6"/>
      <c r="D640" s="25" t="s">
        <v>39</v>
      </c>
      <c r="E640" s="10">
        <v>7</v>
      </c>
      <c r="F640" s="13">
        <v>0</v>
      </c>
      <c r="G640" s="13">
        <v>0</v>
      </c>
      <c r="H640" s="13">
        <v>0</v>
      </c>
      <c r="I640" s="13">
        <v>0</v>
      </c>
      <c r="J640" s="13">
        <v>0</v>
      </c>
      <c r="K640" s="13">
        <v>0</v>
      </c>
      <c r="L640" s="13">
        <v>0</v>
      </c>
      <c r="M640" s="13">
        <v>0</v>
      </c>
      <c r="N640" s="13">
        <v>0</v>
      </c>
      <c r="O640" s="10">
        <v>1</v>
      </c>
      <c r="P640" s="13">
        <v>0</v>
      </c>
      <c r="Q640" s="13">
        <v>0</v>
      </c>
      <c r="R640" s="13">
        <v>0</v>
      </c>
      <c r="S640" s="10">
        <v>1</v>
      </c>
      <c r="T640" s="10">
        <v>2</v>
      </c>
      <c r="U640" s="10">
        <v>2</v>
      </c>
      <c r="V640" s="10">
        <v>1</v>
      </c>
      <c r="W640" s="13">
        <v>0</v>
      </c>
      <c r="X640" s="8">
        <v>4875</v>
      </c>
      <c r="Y640" s="1">
        <f t="shared" si="9"/>
        <v>376</v>
      </c>
    </row>
    <row r="641" spans="1:25" x14ac:dyDescent="0.2">
      <c r="A641" s="6" t="str">
        <f>IF(D641="","",COUNTA($D$10:D641)-9)</f>
        <v/>
      </c>
      <c r="B641" s="24"/>
      <c r="C641" s="6"/>
      <c r="D641" s="25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8"/>
      <c r="Y641" s="1" t="str">
        <f t="shared" si="9"/>
        <v/>
      </c>
    </row>
    <row r="642" spans="1:25" x14ac:dyDescent="0.2">
      <c r="A642" s="6">
        <f>IF(C642="","",COUNTA($D$10:D642)+22)</f>
        <v>377</v>
      </c>
      <c r="B642" s="24"/>
      <c r="C642" s="25" t="s">
        <v>32</v>
      </c>
      <c r="E642" s="7">
        <v>914</v>
      </c>
      <c r="F642" s="7">
        <v>12</v>
      </c>
      <c r="G642" s="7">
        <v>95</v>
      </c>
      <c r="H642" s="7">
        <v>74</v>
      </c>
      <c r="I642" s="7">
        <v>51</v>
      </c>
      <c r="J642" s="7">
        <v>116</v>
      </c>
      <c r="K642" s="7">
        <v>117</v>
      </c>
      <c r="L642" s="7">
        <v>105</v>
      </c>
      <c r="M642" s="7">
        <v>188</v>
      </c>
      <c r="N642" s="7">
        <v>62</v>
      </c>
      <c r="O642" s="7">
        <v>43</v>
      </c>
      <c r="P642" s="7">
        <v>16</v>
      </c>
      <c r="Q642" s="7">
        <v>12</v>
      </c>
      <c r="R642" s="7">
        <v>4</v>
      </c>
      <c r="S642" s="7">
        <v>5</v>
      </c>
      <c r="T642" s="7">
        <v>2</v>
      </c>
      <c r="U642" s="7">
        <v>2</v>
      </c>
      <c r="V642" s="7">
        <v>3</v>
      </c>
      <c r="W642" s="7">
        <v>7</v>
      </c>
      <c r="X642" s="8">
        <v>350</v>
      </c>
      <c r="Y642" s="1">
        <f t="shared" si="9"/>
        <v>377</v>
      </c>
    </row>
    <row r="643" spans="1:25" x14ac:dyDescent="0.2">
      <c r="A643" s="6" t="str">
        <f>IF(D643="","",COUNTA($D$10:D643)-9)</f>
        <v/>
      </c>
      <c r="B643" s="24"/>
      <c r="C643" s="6"/>
      <c r="D643" s="25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8"/>
      <c r="Y643" s="1" t="str">
        <f t="shared" si="9"/>
        <v/>
      </c>
    </row>
    <row r="644" spans="1:25" x14ac:dyDescent="0.2">
      <c r="A644" s="6">
        <f>IF(D644="","",COUNTA($D$10:D644)+22)</f>
        <v>378</v>
      </c>
      <c r="B644" s="24"/>
      <c r="C644" s="6"/>
      <c r="D644" s="25" t="s">
        <v>21</v>
      </c>
      <c r="E644" s="10">
        <v>39</v>
      </c>
      <c r="F644" s="10">
        <v>4</v>
      </c>
      <c r="G644" s="10">
        <v>5</v>
      </c>
      <c r="H644" s="10">
        <v>5</v>
      </c>
      <c r="I644" s="10">
        <v>6</v>
      </c>
      <c r="J644" s="10">
        <v>9</v>
      </c>
      <c r="K644" s="10">
        <v>3</v>
      </c>
      <c r="L644" s="10">
        <v>4</v>
      </c>
      <c r="M644" s="10">
        <v>3</v>
      </c>
      <c r="N644" s="13">
        <v>0</v>
      </c>
      <c r="O644" s="13">
        <v>0</v>
      </c>
      <c r="P644" s="13">
        <v>0</v>
      </c>
      <c r="Q644" s="13">
        <v>0</v>
      </c>
      <c r="R644" s="13">
        <v>0</v>
      </c>
      <c r="S644" s="13">
        <v>0</v>
      </c>
      <c r="T644" s="13">
        <v>0</v>
      </c>
      <c r="U644" s="13">
        <v>0</v>
      </c>
      <c r="V644" s="13">
        <v>0</v>
      </c>
      <c r="W644" s="13">
        <v>0</v>
      </c>
      <c r="X644" s="8">
        <v>155</v>
      </c>
      <c r="Y644" s="1">
        <f t="shared" si="9"/>
        <v>378</v>
      </c>
    </row>
    <row r="645" spans="1:25" x14ac:dyDescent="0.2">
      <c r="A645" s="6">
        <f>IF(D645="","",COUNTA($D$10:D645)+22)</f>
        <v>379</v>
      </c>
      <c r="B645" s="24"/>
      <c r="C645" s="6"/>
      <c r="D645" s="25" t="s">
        <v>23</v>
      </c>
      <c r="E645" s="10">
        <v>11</v>
      </c>
      <c r="F645" s="13">
        <v>0</v>
      </c>
      <c r="G645" s="10">
        <v>2</v>
      </c>
      <c r="H645" s="10">
        <v>1</v>
      </c>
      <c r="I645" s="10">
        <v>3</v>
      </c>
      <c r="J645" s="10">
        <v>2</v>
      </c>
      <c r="K645" s="10">
        <v>1</v>
      </c>
      <c r="L645" s="10">
        <v>1</v>
      </c>
      <c r="M645" s="10">
        <v>1</v>
      </c>
      <c r="N645" s="13">
        <v>0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3">
        <v>0</v>
      </c>
      <c r="U645" s="13">
        <v>0</v>
      </c>
      <c r="V645" s="13">
        <v>0</v>
      </c>
      <c r="W645" s="13">
        <v>0</v>
      </c>
      <c r="X645" s="8">
        <v>160</v>
      </c>
      <c r="Y645" s="1">
        <f t="shared" si="9"/>
        <v>379</v>
      </c>
    </row>
    <row r="646" spans="1:25" x14ac:dyDescent="0.2">
      <c r="A646" s="6" t="str">
        <f>IF(D646="","",COUNTA($D$10:D646)+22)</f>
        <v/>
      </c>
      <c r="B646" s="24"/>
      <c r="C646" s="6"/>
      <c r="D646" s="25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8"/>
    </row>
    <row r="647" spans="1:25" x14ac:dyDescent="0.2">
      <c r="A647" s="6">
        <f>IF(D647="","",COUNTA($D$10:D647)+22)</f>
        <v>380</v>
      </c>
      <c r="B647" s="24"/>
      <c r="C647" s="6"/>
      <c r="D647" s="25" t="s">
        <v>24</v>
      </c>
      <c r="E647" s="10">
        <v>102</v>
      </c>
      <c r="F647" s="10">
        <v>2</v>
      </c>
      <c r="G647" s="10">
        <v>21</v>
      </c>
      <c r="H647" s="10">
        <v>11</v>
      </c>
      <c r="I647" s="10">
        <v>9</v>
      </c>
      <c r="J647" s="10">
        <v>20</v>
      </c>
      <c r="K647" s="10">
        <v>16</v>
      </c>
      <c r="L647" s="10">
        <v>8</v>
      </c>
      <c r="M647" s="10">
        <v>11</v>
      </c>
      <c r="N647" s="10">
        <v>2</v>
      </c>
      <c r="O647" s="10">
        <v>1</v>
      </c>
      <c r="P647" s="13">
        <v>0</v>
      </c>
      <c r="Q647" s="13">
        <v>0</v>
      </c>
      <c r="R647" s="13">
        <v>0</v>
      </c>
      <c r="S647" s="13">
        <v>0</v>
      </c>
      <c r="T647" s="13">
        <v>0</v>
      </c>
      <c r="U647" s="13">
        <v>0</v>
      </c>
      <c r="V647" s="13">
        <v>0</v>
      </c>
      <c r="W647" s="10">
        <v>1</v>
      </c>
      <c r="X647" s="8">
        <v>200</v>
      </c>
      <c r="Y647" s="1">
        <f t="shared" si="9"/>
        <v>380</v>
      </c>
    </row>
    <row r="648" spans="1:25" x14ac:dyDescent="0.2">
      <c r="A648" s="6">
        <f>IF(D648="","",COUNTA($D$10:D648)+22)</f>
        <v>381</v>
      </c>
      <c r="B648" s="24"/>
      <c r="C648" s="6"/>
      <c r="D648" s="25" t="s">
        <v>25</v>
      </c>
      <c r="E648" s="10">
        <v>265</v>
      </c>
      <c r="F648" s="10">
        <v>4</v>
      </c>
      <c r="G648" s="10">
        <v>34</v>
      </c>
      <c r="H648" s="10">
        <v>28</v>
      </c>
      <c r="I648" s="10">
        <v>17</v>
      </c>
      <c r="J648" s="10">
        <v>36</v>
      </c>
      <c r="K648" s="10">
        <v>42</v>
      </c>
      <c r="L648" s="10">
        <v>34</v>
      </c>
      <c r="M648" s="10">
        <v>56</v>
      </c>
      <c r="N648" s="10">
        <v>7</v>
      </c>
      <c r="O648" s="10">
        <v>5</v>
      </c>
      <c r="P648" s="10">
        <v>1</v>
      </c>
      <c r="Q648" s="13">
        <v>0</v>
      </c>
      <c r="R648" s="13">
        <v>0</v>
      </c>
      <c r="S648" s="13">
        <v>0</v>
      </c>
      <c r="T648" s="13">
        <v>0</v>
      </c>
      <c r="U648" s="13">
        <v>0</v>
      </c>
      <c r="V648" s="13">
        <v>0</v>
      </c>
      <c r="W648" s="10">
        <v>1</v>
      </c>
      <c r="X648" s="8">
        <v>300</v>
      </c>
      <c r="Y648" s="1">
        <f t="shared" si="9"/>
        <v>381</v>
      </c>
    </row>
    <row r="649" spans="1:25" x14ac:dyDescent="0.2">
      <c r="A649" s="6" t="str">
        <f>IF(D649="","",COUNTA($D$10:D649)+22)</f>
        <v/>
      </c>
      <c r="B649" s="24"/>
      <c r="C649" s="6"/>
      <c r="D649" s="25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8"/>
      <c r="Y649" s="1" t="str">
        <f t="shared" si="9"/>
        <v/>
      </c>
    </row>
    <row r="650" spans="1:25" x14ac:dyDescent="0.2">
      <c r="A650" s="6">
        <f>IF(D650="","",COUNTA($D$10:D650)+22)</f>
        <v>382</v>
      </c>
      <c r="B650" s="24"/>
      <c r="C650" s="6"/>
      <c r="D650" s="25" t="s">
        <v>76</v>
      </c>
      <c r="E650" s="7">
        <v>367</v>
      </c>
      <c r="F650" s="7">
        <v>6</v>
      </c>
      <c r="G650" s="7">
        <v>55</v>
      </c>
      <c r="H650" s="7">
        <v>39</v>
      </c>
      <c r="I650" s="7">
        <v>26</v>
      </c>
      <c r="J650" s="7">
        <v>56</v>
      </c>
      <c r="K650" s="7">
        <v>58</v>
      </c>
      <c r="L650" s="7">
        <v>42</v>
      </c>
      <c r="M650" s="7">
        <v>67</v>
      </c>
      <c r="N650" s="7">
        <v>9</v>
      </c>
      <c r="O650" s="7">
        <v>6</v>
      </c>
      <c r="P650" s="7">
        <v>1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7">
        <v>2</v>
      </c>
      <c r="X650" s="17" t="s">
        <v>56</v>
      </c>
      <c r="Y650" s="1">
        <f t="shared" si="9"/>
        <v>382</v>
      </c>
    </row>
    <row r="651" spans="1:25" x14ac:dyDescent="0.2">
      <c r="A651" s="6" t="str">
        <f>IF(D651="","",COUNTA($D$10:D651)+22)</f>
        <v/>
      </c>
      <c r="B651" s="24"/>
      <c r="C651" s="6"/>
      <c r="D651" s="25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9"/>
      <c r="Y651" s="1" t="str">
        <f t="shared" si="9"/>
        <v/>
      </c>
    </row>
    <row r="652" spans="1:25" x14ac:dyDescent="0.2">
      <c r="A652" s="6">
        <f>IF(D652="","",COUNTA($D$10:D652)+22)</f>
        <v>383</v>
      </c>
      <c r="B652" s="24"/>
      <c r="C652" s="6"/>
      <c r="D652" s="25" t="s">
        <v>26</v>
      </c>
      <c r="E652" s="10">
        <v>10</v>
      </c>
      <c r="F652" s="13">
        <v>0</v>
      </c>
      <c r="G652" s="13">
        <v>0</v>
      </c>
      <c r="H652" s="10">
        <v>1</v>
      </c>
      <c r="I652" s="10">
        <v>1</v>
      </c>
      <c r="J652" s="10">
        <v>1</v>
      </c>
      <c r="K652" s="10">
        <v>1</v>
      </c>
      <c r="L652" s="10">
        <v>3</v>
      </c>
      <c r="M652" s="10">
        <v>2</v>
      </c>
      <c r="N652" s="10">
        <v>1</v>
      </c>
      <c r="O652" s="13">
        <v>0</v>
      </c>
      <c r="P652" s="13">
        <v>0</v>
      </c>
      <c r="Q652" s="13">
        <v>0</v>
      </c>
      <c r="R652" s="13">
        <v>0</v>
      </c>
      <c r="S652" s="13">
        <v>0</v>
      </c>
      <c r="T652" s="13">
        <v>0</v>
      </c>
      <c r="U652" s="13">
        <v>0</v>
      </c>
      <c r="V652" s="13">
        <v>0</v>
      </c>
      <c r="W652" s="13">
        <v>0</v>
      </c>
      <c r="X652" s="8">
        <v>450</v>
      </c>
      <c r="Y652" s="1">
        <f t="shared" si="9"/>
        <v>383</v>
      </c>
    </row>
    <row r="653" spans="1:25" x14ac:dyDescent="0.2">
      <c r="A653" s="6" t="str">
        <f>IF(D653="","",COUNTA($D$10:D653)+22)</f>
        <v/>
      </c>
      <c r="B653" s="24"/>
      <c r="C653" s="6"/>
      <c r="D653" s="25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8"/>
      <c r="Y653" s="1" t="str">
        <f t="shared" si="9"/>
        <v/>
      </c>
    </row>
    <row r="654" spans="1:25" x14ac:dyDescent="0.2">
      <c r="A654" s="6">
        <f>IF(D654="","",COUNTA($D$10:D654)+22)</f>
        <v>384</v>
      </c>
      <c r="B654" s="24"/>
      <c r="C654" s="6"/>
      <c r="D654" s="25" t="s">
        <v>27</v>
      </c>
      <c r="E654" s="10">
        <v>161</v>
      </c>
      <c r="F654" s="13">
        <v>0</v>
      </c>
      <c r="G654" s="10">
        <v>15</v>
      </c>
      <c r="H654" s="10">
        <v>15</v>
      </c>
      <c r="I654" s="10">
        <v>10</v>
      </c>
      <c r="J654" s="10">
        <v>28</v>
      </c>
      <c r="K654" s="10">
        <v>20</v>
      </c>
      <c r="L654" s="10">
        <v>24</v>
      </c>
      <c r="M654" s="10">
        <v>34</v>
      </c>
      <c r="N654" s="10">
        <v>9</v>
      </c>
      <c r="O654" s="10">
        <v>4</v>
      </c>
      <c r="P654" s="13">
        <v>0</v>
      </c>
      <c r="Q654" s="13">
        <v>0</v>
      </c>
      <c r="R654" s="13">
        <v>0</v>
      </c>
      <c r="S654" s="13">
        <v>0</v>
      </c>
      <c r="T654" s="13">
        <v>0</v>
      </c>
      <c r="U654" s="13">
        <v>0</v>
      </c>
      <c r="V654" s="13">
        <v>0</v>
      </c>
      <c r="W654" s="10">
        <v>2</v>
      </c>
      <c r="X654" s="8">
        <v>300</v>
      </c>
      <c r="Y654" s="1">
        <f t="shared" si="9"/>
        <v>384</v>
      </c>
    </row>
    <row r="655" spans="1:25" x14ac:dyDescent="0.2">
      <c r="A655" s="6">
        <f>IF(D655="","",COUNTA($D$10:D655)+22)</f>
        <v>385</v>
      </c>
      <c r="B655" s="24"/>
      <c r="C655" s="6"/>
      <c r="D655" s="25" t="s">
        <v>28</v>
      </c>
      <c r="E655" s="10">
        <v>158</v>
      </c>
      <c r="F655" s="13">
        <v>0</v>
      </c>
      <c r="G655" s="10">
        <v>17</v>
      </c>
      <c r="H655" s="10">
        <v>7</v>
      </c>
      <c r="I655" s="10">
        <v>3</v>
      </c>
      <c r="J655" s="10">
        <v>13</v>
      </c>
      <c r="K655" s="10">
        <v>24</v>
      </c>
      <c r="L655" s="10">
        <v>17</v>
      </c>
      <c r="M655" s="10">
        <v>38</v>
      </c>
      <c r="N655" s="10">
        <v>21</v>
      </c>
      <c r="O655" s="10">
        <v>10</v>
      </c>
      <c r="P655" s="13">
        <v>0</v>
      </c>
      <c r="Q655" s="10">
        <v>5</v>
      </c>
      <c r="R655" s="10">
        <v>2</v>
      </c>
      <c r="S655" s="13">
        <v>0</v>
      </c>
      <c r="T655" s="13">
        <v>0</v>
      </c>
      <c r="U655" s="13">
        <v>0</v>
      </c>
      <c r="V655" s="13">
        <v>0</v>
      </c>
      <c r="W655" s="10">
        <v>1</v>
      </c>
      <c r="X655" s="8">
        <v>560</v>
      </c>
      <c r="Y655" s="1">
        <f t="shared" si="9"/>
        <v>385</v>
      </c>
    </row>
    <row r="656" spans="1:25" x14ac:dyDescent="0.2">
      <c r="A656" s="6" t="str">
        <f>IF(D656="","",COUNTA($D$10:D656)+22)</f>
        <v/>
      </c>
      <c r="B656" s="24"/>
      <c r="C656" s="6"/>
      <c r="D656" s="25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8"/>
      <c r="Y656" s="1" t="str">
        <f t="shared" si="9"/>
        <v/>
      </c>
    </row>
    <row r="657" spans="1:25" x14ac:dyDescent="0.2">
      <c r="A657" s="6">
        <f>IF(D657="","",COUNTA($D$10:D657)+22)</f>
        <v>386</v>
      </c>
      <c r="B657" s="24"/>
      <c r="C657" s="6"/>
      <c r="D657" s="25" t="s">
        <v>76</v>
      </c>
      <c r="E657" s="7">
        <v>319</v>
      </c>
      <c r="F657" s="14">
        <v>0</v>
      </c>
      <c r="G657" s="7">
        <v>32</v>
      </c>
      <c r="H657" s="7">
        <v>22</v>
      </c>
      <c r="I657" s="7">
        <v>13</v>
      </c>
      <c r="J657" s="7">
        <v>41</v>
      </c>
      <c r="K657" s="7">
        <v>44</v>
      </c>
      <c r="L657" s="7">
        <v>41</v>
      </c>
      <c r="M657" s="7">
        <v>72</v>
      </c>
      <c r="N657" s="7">
        <v>30</v>
      </c>
      <c r="O657" s="7">
        <v>14</v>
      </c>
      <c r="P657" s="14">
        <v>0</v>
      </c>
      <c r="Q657" s="7">
        <v>5</v>
      </c>
      <c r="R657" s="7">
        <v>2</v>
      </c>
      <c r="S657" s="14">
        <v>0</v>
      </c>
      <c r="T657" s="14">
        <v>0</v>
      </c>
      <c r="U657" s="14">
        <v>0</v>
      </c>
      <c r="V657" s="14">
        <v>0</v>
      </c>
      <c r="W657" s="7">
        <v>3</v>
      </c>
      <c r="X657" s="17" t="s">
        <v>56</v>
      </c>
      <c r="Y657" s="1">
        <f t="shared" si="9"/>
        <v>386</v>
      </c>
    </row>
    <row r="658" spans="1:25" x14ac:dyDescent="0.2">
      <c r="A658" s="6" t="str">
        <f>IF(D658="","",COUNTA($D$10:D658)+22)</f>
        <v/>
      </c>
      <c r="B658" s="24"/>
      <c r="C658" s="6"/>
      <c r="D658" s="25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9"/>
      <c r="Y658" s="1" t="str">
        <f t="shared" si="9"/>
        <v/>
      </c>
    </row>
    <row r="659" spans="1:25" x14ac:dyDescent="0.2">
      <c r="A659" s="6">
        <f>IF(D659="","",COUNTA($D$10:D659)+22)</f>
        <v>387</v>
      </c>
      <c r="B659" s="24"/>
      <c r="C659" s="6"/>
      <c r="D659" s="25" t="s">
        <v>29</v>
      </c>
      <c r="E659" s="10">
        <v>7</v>
      </c>
      <c r="F659" s="13">
        <v>0</v>
      </c>
      <c r="G659" s="13">
        <v>0</v>
      </c>
      <c r="H659" s="10">
        <v>1</v>
      </c>
      <c r="I659" s="13">
        <v>0</v>
      </c>
      <c r="J659" s="13">
        <v>0</v>
      </c>
      <c r="K659" s="10">
        <v>2</v>
      </c>
      <c r="L659" s="13">
        <v>0</v>
      </c>
      <c r="M659" s="10">
        <v>2</v>
      </c>
      <c r="N659" s="13">
        <v>0</v>
      </c>
      <c r="O659" s="10">
        <v>1</v>
      </c>
      <c r="P659" s="13">
        <v>0</v>
      </c>
      <c r="Q659" s="13">
        <v>0</v>
      </c>
      <c r="R659" s="13">
        <v>0</v>
      </c>
      <c r="S659" s="10">
        <v>1</v>
      </c>
      <c r="T659" s="13">
        <v>0</v>
      </c>
      <c r="U659" s="13">
        <v>0</v>
      </c>
      <c r="V659" s="13">
        <v>0</v>
      </c>
      <c r="W659" s="13">
        <v>0</v>
      </c>
      <c r="X659" s="8">
        <v>646</v>
      </c>
      <c r="Y659" s="1">
        <f t="shared" si="9"/>
        <v>387</v>
      </c>
    </row>
    <row r="660" spans="1:25" x14ac:dyDescent="0.2">
      <c r="A660" s="6" t="str">
        <f>IF(D660="","",COUNTA($D$10:D660)-9)</f>
        <v/>
      </c>
      <c r="B660" s="24"/>
      <c r="C660" s="6"/>
      <c r="D660" s="25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8"/>
      <c r="Y660" s="1" t="str">
        <f t="shared" si="9"/>
        <v/>
      </c>
    </row>
    <row r="661" spans="1:25" x14ac:dyDescent="0.2">
      <c r="A661" s="6"/>
      <c r="B661" s="9" t="s">
        <v>65</v>
      </c>
      <c r="C661" s="6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8"/>
    </row>
    <row r="662" spans="1:25" x14ac:dyDescent="0.2">
      <c r="A662" s="6"/>
      <c r="B662" s="24"/>
      <c r="C662" s="6"/>
      <c r="D662" s="25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8"/>
    </row>
    <row r="663" spans="1:25" x14ac:dyDescent="0.2">
      <c r="A663" s="6">
        <f>IF(D663="","",COUNTA($D$10:D663)+22)</f>
        <v>388</v>
      </c>
      <c r="B663" s="24"/>
      <c r="C663" s="6"/>
      <c r="D663" s="25" t="s">
        <v>30</v>
      </c>
      <c r="E663" s="10">
        <v>47</v>
      </c>
      <c r="F663" s="10">
        <v>1</v>
      </c>
      <c r="G663" s="10">
        <v>1</v>
      </c>
      <c r="H663" s="10">
        <v>2</v>
      </c>
      <c r="I663" s="10">
        <v>1</v>
      </c>
      <c r="J663" s="10">
        <v>2</v>
      </c>
      <c r="K663" s="10">
        <v>3</v>
      </c>
      <c r="L663" s="10">
        <v>6</v>
      </c>
      <c r="M663" s="10">
        <v>17</v>
      </c>
      <c r="N663" s="10">
        <v>8</v>
      </c>
      <c r="O663" s="10">
        <v>3</v>
      </c>
      <c r="P663" s="10">
        <v>1</v>
      </c>
      <c r="Q663" s="13">
        <v>0</v>
      </c>
      <c r="R663" s="13">
        <v>0</v>
      </c>
      <c r="S663" s="10">
        <v>2</v>
      </c>
      <c r="T663" s="13">
        <v>0</v>
      </c>
      <c r="U663" s="13">
        <v>0</v>
      </c>
      <c r="V663" s="13">
        <v>0</v>
      </c>
      <c r="W663" s="13">
        <v>0</v>
      </c>
      <c r="X663" s="8">
        <v>646</v>
      </c>
      <c r="Y663" s="1">
        <f t="shared" si="9"/>
        <v>388</v>
      </c>
    </row>
    <row r="664" spans="1:25" x14ac:dyDescent="0.2">
      <c r="A664" s="6">
        <f>IF(D664="","",COUNTA($D$10:D664)+22)</f>
        <v>389</v>
      </c>
      <c r="B664" s="24"/>
      <c r="C664" s="6"/>
      <c r="D664" s="25" t="s">
        <v>31</v>
      </c>
      <c r="E664" s="10">
        <v>90</v>
      </c>
      <c r="F664" s="10">
        <v>1</v>
      </c>
      <c r="G664" s="13">
        <v>0</v>
      </c>
      <c r="H664" s="10">
        <v>3</v>
      </c>
      <c r="I664" s="10">
        <v>1</v>
      </c>
      <c r="J664" s="10">
        <v>5</v>
      </c>
      <c r="K664" s="10">
        <v>5</v>
      </c>
      <c r="L664" s="10">
        <v>7</v>
      </c>
      <c r="M664" s="10">
        <v>20</v>
      </c>
      <c r="N664" s="10">
        <v>12</v>
      </c>
      <c r="O664" s="10">
        <v>16</v>
      </c>
      <c r="P664" s="10">
        <v>12</v>
      </c>
      <c r="Q664" s="10">
        <v>3</v>
      </c>
      <c r="R664" s="10">
        <v>1</v>
      </c>
      <c r="S664" s="13">
        <v>0</v>
      </c>
      <c r="T664" s="13">
        <v>0</v>
      </c>
      <c r="U664" s="13">
        <v>0</v>
      </c>
      <c r="V664" s="10">
        <v>2</v>
      </c>
      <c r="W664" s="10">
        <v>2</v>
      </c>
      <c r="X664" s="8">
        <v>800</v>
      </c>
      <c r="Y664" s="1">
        <f t="shared" si="9"/>
        <v>389</v>
      </c>
    </row>
    <row r="665" spans="1:25" x14ac:dyDescent="0.2">
      <c r="A665" s="6" t="str">
        <f>IF(D665="","",COUNTA($D$10:D665)+22)</f>
        <v/>
      </c>
      <c r="B665" s="24"/>
      <c r="C665" s="6"/>
      <c r="D665" s="25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8"/>
      <c r="Y665" s="1" t="str">
        <f t="shared" si="9"/>
        <v/>
      </c>
    </row>
    <row r="666" spans="1:25" x14ac:dyDescent="0.2">
      <c r="A666" s="6">
        <f>IF(D666="","",COUNTA($D$10:D666)+22)</f>
        <v>390</v>
      </c>
      <c r="B666" s="24"/>
      <c r="C666" s="6"/>
      <c r="D666" s="25" t="s">
        <v>76</v>
      </c>
      <c r="E666" s="7">
        <v>137</v>
      </c>
      <c r="F666" s="7">
        <v>2</v>
      </c>
      <c r="G666" s="7">
        <v>1</v>
      </c>
      <c r="H666" s="7">
        <v>5</v>
      </c>
      <c r="I666" s="7">
        <v>2</v>
      </c>
      <c r="J666" s="7">
        <v>7</v>
      </c>
      <c r="K666" s="7">
        <v>8</v>
      </c>
      <c r="L666" s="7">
        <v>13</v>
      </c>
      <c r="M666" s="7">
        <v>37</v>
      </c>
      <c r="N666" s="7">
        <v>20</v>
      </c>
      <c r="O666" s="7">
        <v>19</v>
      </c>
      <c r="P666" s="7">
        <v>13</v>
      </c>
      <c r="Q666" s="7">
        <v>3</v>
      </c>
      <c r="R666" s="7">
        <v>1</v>
      </c>
      <c r="S666" s="7">
        <v>2</v>
      </c>
      <c r="T666" s="14">
        <v>0</v>
      </c>
      <c r="U666" s="14">
        <v>0</v>
      </c>
      <c r="V666" s="7">
        <v>2</v>
      </c>
      <c r="W666" s="7">
        <v>2</v>
      </c>
      <c r="X666" s="17" t="s">
        <v>56</v>
      </c>
      <c r="Y666" s="1">
        <f t="shared" si="9"/>
        <v>390</v>
      </c>
    </row>
    <row r="667" spans="1:25" x14ac:dyDescent="0.2">
      <c r="A667" s="6" t="str">
        <f>IF(D667="","",COUNTA($D$10:D667)+22)</f>
        <v/>
      </c>
      <c r="B667" s="24"/>
      <c r="C667" s="6"/>
      <c r="D667" s="25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9"/>
      <c r="Y667" s="1" t="str">
        <f t="shared" si="9"/>
        <v/>
      </c>
    </row>
    <row r="668" spans="1:25" x14ac:dyDescent="0.2">
      <c r="A668" s="6">
        <f>IF(D668="","",COUNTA($D$10:D668)+22)</f>
        <v>391</v>
      </c>
      <c r="B668" s="24"/>
      <c r="C668" s="6"/>
      <c r="D668" s="25" t="s">
        <v>37</v>
      </c>
      <c r="E668" s="10">
        <v>7</v>
      </c>
      <c r="F668" s="13">
        <v>0</v>
      </c>
      <c r="G668" s="13">
        <v>0</v>
      </c>
      <c r="H668" s="13">
        <v>0</v>
      </c>
      <c r="I668" s="13">
        <v>0</v>
      </c>
      <c r="J668" s="13">
        <v>0</v>
      </c>
      <c r="K668" s="13">
        <v>0</v>
      </c>
      <c r="L668" s="13">
        <v>0</v>
      </c>
      <c r="M668" s="10">
        <v>2</v>
      </c>
      <c r="N668" s="13">
        <v>0</v>
      </c>
      <c r="O668" s="10">
        <v>2</v>
      </c>
      <c r="P668" s="10">
        <v>1</v>
      </c>
      <c r="Q668" s="10">
        <v>2</v>
      </c>
      <c r="R668" s="13">
        <v>0</v>
      </c>
      <c r="S668" s="13">
        <v>0</v>
      </c>
      <c r="T668" s="13">
        <v>0</v>
      </c>
      <c r="U668" s="13">
        <v>0</v>
      </c>
      <c r="V668" s="13">
        <v>0</v>
      </c>
      <c r="W668" s="13">
        <v>0</v>
      </c>
      <c r="X668" s="8">
        <v>1246</v>
      </c>
      <c r="Y668" s="1">
        <f t="shared" si="9"/>
        <v>391</v>
      </c>
    </row>
    <row r="669" spans="1:25" x14ac:dyDescent="0.2">
      <c r="A669" s="6">
        <f>IF(D669="","",COUNTA($D$10:D669)+22)</f>
        <v>392</v>
      </c>
      <c r="B669" s="24"/>
      <c r="C669" s="6"/>
      <c r="D669" s="25" t="s">
        <v>38</v>
      </c>
      <c r="E669" s="10">
        <v>13</v>
      </c>
      <c r="F669" s="13">
        <v>0</v>
      </c>
      <c r="G669" s="13">
        <v>0</v>
      </c>
      <c r="H669" s="13">
        <v>0</v>
      </c>
      <c r="I669" s="13">
        <v>0</v>
      </c>
      <c r="J669" s="13">
        <v>0</v>
      </c>
      <c r="K669" s="13">
        <v>0</v>
      </c>
      <c r="L669" s="10">
        <v>1</v>
      </c>
      <c r="M669" s="10">
        <v>2</v>
      </c>
      <c r="N669" s="10">
        <v>2</v>
      </c>
      <c r="O669" s="10">
        <v>1</v>
      </c>
      <c r="P669" s="10">
        <v>1</v>
      </c>
      <c r="Q669" s="10">
        <v>2</v>
      </c>
      <c r="R669" s="10">
        <v>1</v>
      </c>
      <c r="S669" s="10">
        <v>1</v>
      </c>
      <c r="T669" s="10">
        <v>1</v>
      </c>
      <c r="U669" s="10">
        <v>1</v>
      </c>
      <c r="V669" s="13">
        <v>0</v>
      </c>
      <c r="W669" s="13">
        <v>0</v>
      </c>
      <c r="X669" s="8">
        <v>1846</v>
      </c>
      <c r="Y669" s="1">
        <f t="shared" si="9"/>
        <v>392</v>
      </c>
    </row>
    <row r="670" spans="1:25" x14ac:dyDescent="0.2">
      <c r="A670" s="6">
        <f>IF(D670="","",COUNTA($D$10:D670)+22)</f>
        <v>393</v>
      </c>
      <c r="B670" s="24"/>
      <c r="C670" s="6"/>
      <c r="D670" s="25" t="s">
        <v>39</v>
      </c>
      <c r="E670" s="10">
        <v>4</v>
      </c>
      <c r="F670" s="13">
        <v>0</v>
      </c>
      <c r="G670" s="13">
        <v>0</v>
      </c>
      <c r="H670" s="13">
        <v>0</v>
      </c>
      <c r="I670" s="13">
        <v>0</v>
      </c>
      <c r="J670" s="13">
        <v>0</v>
      </c>
      <c r="K670" s="13">
        <v>0</v>
      </c>
      <c r="L670" s="13">
        <v>0</v>
      </c>
      <c r="M670" s="13">
        <v>0</v>
      </c>
      <c r="N670" s="13">
        <v>0</v>
      </c>
      <c r="O670" s="13">
        <v>0</v>
      </c>
      <c r="P670" s="13">
        <v>0</v>
      </c>
      <c r="Q670" s="13">
        <v>0</v>
      </c>
      <c r="R670" s="13">
        <v>0</v>
      </c>
      <c r="S670" s="10">
        <v>1</v>
      </c>
      <c r="T670" s="10">
        <v>1</v>
      </c>
      <c r="U670" s="10">
        <v>1</v>
      </c>
      <c r="V670" s="10">
        <v>1</v>
      </c>
      <c r="W670" s="13">
        <v>0</v>
      </c>
      <c r="X670" s="8">
        <v>4861.5</v>
      </c>
      <c r="Y670" s="1">
        <f t="shared" ref="Y670:Y735" si="10">A670</f>
        <v>393</v>
      </c>
    </row>
    <row r="671" spans="1:25" x14ac:dyDescent="0.2">
      <c r="A671" s="6" t="str">
        <f>IF(D671="","",COUNTA($D$10:D671)-10)</f>
        <v/>
      </c>
      <c r="B671" s="24"/>
      <c r="C671" s="6"/>
      <c r="D671" s="25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8"/>
      <c r="Y671" s="1" t="str">
        <f t="shared" si="10"/>
        <v/>
      </c>
    </row>
    <row r="672" spans="1:25" x14ac:dyDescent="0.2">
      <c r="A672" s="6">
        <v>394</v>
      </c>
      <c r="B672" s="24"/>
      <c r="C672" s="25" t="s">
        <v>33</v>
      </c>
      <c r="E672" s="7">
        <v>436</v>
      </c>
      <c r="F672" s="7">
        <v>1</v>
      </c>
      <c r="G672" s="7">
        <v>61</v>
      </c>
      <c r="H672" s="7">
        <v>33</v>
      </c>
      <c r="I672" s="7">
        <v>30</v>
      </c>
      <c r="J672" s="7">
        <v>38</v>
      </c>
      <c r="K672" s="7">
        <v>35</v>
      </c>
      <c r="L672" s="7">
        <v>42</v>
      </c>
      <c r="M672" s="7">
        <v>78</v>
      </c>
      <c r="N672" s="7">
        <v>29</v>
      </c>
      <c r="O672" s="7">
        <v>41</v>
      </c>
      <c r="P672" s="7">
        <v>24</v>
      </c>
      <c r="Q672" s="7">
        <v>13</v>
      </c>
      <c r="R672" s="7">
        <v>5</v>
      </c>
      <c r="S672" s="14">
        <v>0</v>
      </c>
      <c r="T672" s="7">
        <v>3</v>
      </c>
      <c r="U672" s="7">
        <v>2</v>
      </c>
      <c r="V672" s="14">
        <v>0</v>
      </c>
      <c r="W672" s="7">
        <v>1</v>
      </c>
      <c r="X672" s="8">
        <v>472</v>
      </c>
      <c r="Y672" s="1">
        <f t="shared" si="10"/>
        <v>394</v>
      </c>
    </row>
    <row r="673" spans="1:25" x14ac:dyDescent="0.2">
      <c r="A673" s="6" t="str">
        <f>IF(D673="","",COUNTA($D$10:D673)-10)</f>
        <v/>
      </c>
      <c r="B673" s="24"/>
      <c r="C673" s="6"/>
      <c r="D673" s="25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8"/>
      <c r="Y673" s="1" t="str">
        <f t="shared" si="10"/>
        <v/>
      </c>
    </row>
    <row r="674" spans="1:25" x14ac:dyDescent="0.2">
      <c r="A674" s="6">
        <f>IF(D674="","",COUNTA($D$10:D674)+23)</f>
        <v>395</v>
      </c>
      <c r="B674" s="24"/>
      <c r="C674" s="6"/>
      <c r="D674" s="25" t="s">
        <v>21</v>
      </c>
      <c r="E674" s="10">
        <v>14</v>
      </c>
      <c r="F674" s="13">
        <v>0</v>
      </c>
      <c r="G674" s="10">
        <v>2</v>
      </c>
      <c r="H674" s="10">
        <v>3</v>
      </c>
      <c r="I674" s="10">
        <v>3</v>
      </c>
      <c r="J674" s="10">
        <v>3</v>
      </c>
      <c r="K674" s="10">
        <v>1</v>
      </c>
      <c r="L674" s="10">
        <v>1</v>
      </c>
      <c r="M674" s="10">
        <v>1</v>
      </c>
      <c r="N674" s="13">
        <v>0</v>
      </c>
      <c r="O674" s="13">
        <v>0</v>
      </c>
      <c r="P674" s="13">
        <v>0</v>
      </c>
      <c r="Q674" s="13">
        <v>0</v>
      </c>
      <c r="R674" s="13">
        <v>0</v>
      </c>
      <c r="S674" s="13">
        <v>0</v>
      </c>
      <c r="T674" s="13">
        <v>0</v>
      </c>
      <c r="U674" s="13">
        <v>0</v>
      </c>
      <c r="V674" s="13">
        <v>0</v>
      </c>
      <c r="W674" s="13">
        <v>0</v>
      </c>
      <c r="X674" s="8">
        <v>164</v>
      </c>
      <c r="Y674" s="1">
        <f t="shared" si="10"/>
        <v>395</v>
      </c>
    </row>
    <row r="675" spans="1:25" x14ac:dyDescent="0.2">
      <c r="A675" s="6">
        <f>IF(D675="","",COUNTA($D$10:D675)+23)</f>
        <v>396</v>
      </c>
      <c r="B675" s="24"/>
      <c r="C675" s="6"/>
      <c r="D675" s="25" t="s">
        <v>23</v>
      </c>
      <c r="E675" s="10">
        <v>4</v>
      </c>
      <c r="F675" s="13">
        <v>0</v>
      </c>
      <c r="G675" s="13">
        <v>0</v>
      </c>
      <c r="H675" s="10">
        <v>1</v>
      </c>
      <c r="I675" s="10">
        <v>1</v>
      </c>
      <c r="J675" s="13">
        <v>0</v>
      </c>
      <c r="K675" s="10">
        <v>1</v>
      </c>
      <c r="L675" s="13">
        <v>0</v>
      </c>
      <c r="M675" s="10">
        <v>1</v>
      </c>
      <c r="N675" s="13">
        <v>0</v>
      </c>
      <c r="O675" s="13">
        <v>0</v>
      </c>
      <c r="P675" s="13">
        <v>0</v>
      </c>
      <c r="Q675" s="13">
        <v>0</v>
      </c>
      <c r="R675" s="13">
        <v>0</v>
      </c>
      <c r="S675" s="13">
        <v>0</v>
      </c>
      <c r="T675" s="13">
        <v>0</v>
      </c>
      <c r="U675" s="13">
        <v>0</v>
      </c>
      <c r="V675" s="13">
        <v>0</v>
      </c>
      <c r="W675" s="13">
        <v>0</v>
      </c>
      <c r="X675" s="8">
        <v>206</v>
      </c>
      <c r="Y675" s="1">
        <f t="shared" si="10"/>
        <v>396</v>
      </c>
    </row>
    <row r="676" spans="1:25" x14ac:dyDescent="0.2">
      <c r="A676" s="6" t="str">
        <f>IF(D676="","",COUNTA($D$10:D676)+23)</f>
        <v/>
      </c>
      <c r="B676" s="24"/>
      <c r="C676" s="6"/>
      <c r="D676" s="25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8"/>
      <c r="Y676" s="1" t="str">
        <f t="shared" si="10"/>
        <v/>
      </c>
    </row>
    <row r="677" spans="1:25" x14ac:dyDescent="0.2">
      <c r="A677" s="6">
        <f>IF(D677="","",COUNTA($D$10:D677)+23)</f>
        <v>397</v>
      </c>
      <c r="B677" s="24"/>
      <c r="C677" s="6"/>
      <c r="D677" s="25" t="s">
        <v>24</v>
      </c>
      <c r="E677" s="10">
        <v>21</v>
      </c>
      <c r="F677" s="13">
        <v>0</v>
      </c>
      <c r="G677" s="10">
        <v>6</v>
      </c>
      <c r="H677" s="10">
        <v>2</v>
      </c>
      <c r="I677" s="10">
        <v>3</v>
      </c>
      <c r="J677" s="10">
        <v>4</v>
      </c>
      <c r="K677" s="10">
        <v>3</v>
      </c>
      <c r="L677" s="10">
        <v>2</v>
      </c>
      <c r="M677" s="10">
        <v>1</v>
      </c>
      <c r="N677" s="13">
        <v>0</v>
      </c>
      <c r="O677" s="13">
        <v>0</v>
      </c>
      <c r="P677" s="13">
        <v>0</v>
      </c>
      <c r="Q677" s="13">
        <v>0</v>
      </c>
      <c r="R677" s="13">
        <v>0</v>
      </c>
      <c r="S677" s="13">
        <v>0</v>
      </c>
      <c r="T677" s="13">
        <v>0</v>
      </c>
      <c r="U677" s="13">
        <v>0</v>
      </c>
      <c r="V677" s="13">
        <v>0</v>
      </c>
      <c r="W677" s="13">
        <v>0</v>
      </c>
      <c r="X677" s="8">
        <v>160</v>
      </c>
      <c r="Y677" s="1">
        <f t="shared" si="10"/>
        <v>397</v>
      </c>
    </row>
    <row r="678" spans="1:25" x14ac:dyDescent="0.2">
      <c r="A678" s="6">
        <f>IF(D678="","",COUNTA($D$10:D678)+23)</f>
        <v>398</v>
      </c>
      <c r="B678" s="24"/>
      <c r="C678" s="6"/>
      <c r="D678" s="25" t="s">
        <v>25</v>
      </c>
      <c r="E678" s="10">
        <v>71</v>
      </c>
      <c r="F678" s="13">
        <v>0</v>
      </c>
      <c r="G678" s="10">
        <v>19</v>
      </c>
      <c r="H678" s="10">
        <v>11</v>
      </c>
      <c r="I678" s="10">
        <v>7</v>
      </c>
      <c r="J678" s="10">
        <v>13</v>
      </c>
      <c r="K678" s="10">
        <v>9</v>
      </c>
      <c r="L678" s="10">
        <v>6</v>
      </c>
      <c r="M678" s="10">
        <v>6</v>
      </c>
      <c r="N678" s="13">
        <v>0</v>
      </c>
      <c r="O678" s="13">
        <v>0</v>
      </c>
      <c r="P678" s="13">
        <v>0</v>
      </c>
      <c r="Q678" s="13">
        <v>0</v>
      </c>
      <c r="R678" s="13">
        <v>0</v>
      </c>
      <c r="S678" s="13">
        <v>0</v>
      </c>
      <c r="T678" s="13">
        <v>0</v>
      </c>
      <c r="U678" s="13">
        <v>0</v>
      </c>
      <c r="V678" s="13">
        <v>0</v>
      </c>
      <c r="W678" s="13">
        <v>0</v>
      </c>
      <c r="X678" s="8">
        <v>150</v>
      </c>
      <c r="Y678" s="1">
        <f t="shared" si="10"/>
        <v>398</v>
      </c>
    </row>
    <row r="679" spans="1:25" x14ac:dyDescent="0.2">
      <c r="A679" s="6" t="str">
        <f>IF(D679="","",COUNTA($D$10:D679)+23)</f>
        <v/>
      </c>
      <c r="B679" s="24"/>
      <c r="C679" s="6"/>
      <c r="D679" s="25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8"/>
      <c r="Y679" s="1" t="str">
        <f t="shared" si="10"/>
        <v/>
      </c>
    </row>
    <row r="680" spans="1:25" x14ac:dyDescent="0.2">
      <c r="A680" s="6">
        <f>IF(D680="","",COUNTA($D$10:D680)+23)</f>
        <v>399</v>
      </c>
      <c r="B680" s="24"/>
      <c r="C680" s="6"/>
      <c r="D680" s="25" t="s">
        <v>76</v>
      </c>
      <c r="E680" s="7">
        <v>92</v>
      </c>
      <c r="F680" s="14">
        <v>0</v>
      </c>
      <c r="G680" s="7">
        <v>25</v>
      </c>
      <c r="H680" s="7">
        <v>13</v>
      </c>
      <c r="I680" s="7">
        <v>10</v>
      </c>
      <c r="J680" s="7">
        <v>17</v>
      </c>
      <c r="K680" s="7">
        <v>12</v>
      </c>
      <c r="L680" s="7">
        <v>8</v>
      </c>
      <c r="M680" s="7">
        <v>7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7" t="s">
        <v>56</v>
      </c>
      <c r="Y680" s="1">
        <f t="shared" si="10"/>
        <v>399</v>
      </c>
    </row>
    <row r="681" spans="1:25" x14ac:dyDescent="0.2">
      <c r="A681" s="6" t="str">
        <f>IF(D681="","",COUNTA($D$10:D681)+23)</f>
        <v/>
      </c>
      <c r="B681" s="24"/>
      <c r="C681" s="6"/>
      <c r="D681" s="25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9"/>
      <c r="Y681" s="1" t="str">
        <f t="shared" si="10"/>
        <v/>
      </c>
    </row>
    <row r="682" spans="1:25" x14ac:dyDescent="0.2">
      <c r="A682" s="6">
        <f>IF(D682="","",COUNTA($D$10:D682)+23)</f>
        <v>400</v>
      </c>
      <c r="B682" s="24"/>
      <c r="C682" s="6"/>
      <c r="D682" s="25" t="s">
        <v>26</v>
      </c>
      <c r="E682" s="10">
        <v>3</v>
      </c>
      <c r="F682" s="13">
        <v>0</v>
      </c>
      <c r="G682" s="10">
        <v>1</v>
      </c>
      <c r="H682" s="10">
        <v>1</v>
      </c>
      <c r="I682" s="13">
        <v>0</v>
      </c>
      <c r="J682" s="13">
        <v>0</v>
      </c>
      <c r="K682" s="13">
        <v>0</v>
      </c>
      <c r="L682" s="13">
        <v>0</v>
      </c>
      <c r="M682" s="13">
        <v>0</v>
      </c>
      <c r="N682" s="13">
        <v>0</v>
      </c>
      <c r="O682" s="10">
        <v>1</v>
      </c>
      <c r="P682" s="13">
        <v>0</v>
      </c>
      <c r="Q682" s="13">
        <v>0</v>
      </c>
      <c r="R682" s="13">
        <v>0</v>
      </c>
      <c r="S682" s="13">
        <v>0</v>
      </c>
      <c r="T682" s="13">
        <v>0</v>
      </c>
      <c r="U682" s="13">
        <v>0</v>
      </c>
      <c r="V682" s="13">
        <v>0</v>
      </c>
      <c r="W682" s="13">
        <v>0</v>
      </c>
      <c r="X682" s="8">
        <v>100</v>
      </c>
      <c r="Y682" s="1">
        <f t="shared" si="10"/>
        <v>400</v>
      </c>
    </row>
    <row r="683" spans="1:25" x14ac:dyDescent="0.2">
      <c r="A683" s="6" t="str">
        <f>IF(D683="","",COUNTA($D$10:D683)+23)</f>
        <v/>
      </c>
      <c r="B683" s="24"/>
      <c r="C683" s="6"/>
      <c r="D683" s="25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8"/>
    </row>
    <row r="684" spans="1:25" x14ac:dyDescent="0.2">
      <c r="A684" s="6">
        <f>IF(D684="","",COUNTA($D$10:D684)+23)</f>
        <v>401</v>
      </c>
      <c r="B684" s="24"/>
      <c r="C684" s="6"/>
      <c r="D684" s="25" t="s">
        <v>27</v>
      </c>
      <c r="E684" s="10">
        <v>50</v>
      </c>
      <c r="F684" s="13">
        <v>0</v>
      </c>
      <c r="G684" s="10">
        <v>11</v>
      </c>
      <c r="H684" s="10">
        <v>2</v>
      </c>
      <c r="I684" s="10">
        <v>6</v>
      </c>
      <c r="J684" s="10">
        <v>7</v>
      </c>
      <c r="K684" s="10">
        <v>7</v>
      </c>
      <c r="L684" s="10">
        <v>5</v>
      </c>
      <c r="M684" s="10">
        <v>7</v>
      </c>
      <c r="N684" s="10">
        <v>2</v>
      </c>
      <c r="O684" s="10">
        <v>3</v>
      </c>
      <c r="P684" s="13">
        <v>0</v>
      </c>
      <c r="Q684" s="13">
        <v>0</v>
      </c>
      <c r="R684" s="13">
        <v>0</v>
      </c>
      <c r="S684" s="13">
        <v>0</v>
      </c>
      <c r="T684" s="13">
        <v>0</v>
      </c>
      <c r="U684" s="13">
        <v>0</v>
      </c>
      <c r="V684" s="13">
        <v>0</v>
      </c>
      <c r="W684" s="13">
        <v>0</v>
      </c>
      <c r="X684" s="8">
        <v>200</v>
      </c>
      <c r="Y684" s="1">
        <f t="shared" si="10"/>
        <v>401</v>
      </c>
    </row>
    <row r="685" spans="1:25" x14ac:dyDescent="0.2">
      <c r="A685" s="6">
        <f>IF(D685="","",COUNTA($D$10:D685)+23)</f>
        <v>402</v>
      </c>
      <c r="B685" s="24"/>
      <c r="C685" s="6"/>
      <c r="D685" s="25" t="s">
        <v>28</v>
      </c>
      <c r="E685" s="10">
        <v>71</v>
      </c>
      <c r="F685" s="10">
        <v>1</v>
      </c>
      <c r="G685" s="10">
        <v>15</v>
      </c>
      <c r="H685" s="10">
        <v>8</v>
      </c>
      <c r="I685" s="10">
        <v>5</v>
      </c>
      <c r="J685" s="10">
        <v>4</v>
      </c>
      <c r="K685" s="10">
        <v>8</v>
      </c>
      <c r="L685" s="10">
        <v>9</v>
      </c>
      <c r="M685" s="10">
        <v>12</v>
      </c>
      <c r="N685" s="10">
        <v>5</v>
      </c>
      <c r="O685" s="10">
        <v>3</v>
      </c>
      <c r="P685" s="13">
        <v>0</v>
      </c>
      <c r="Q685" s="10">
        <v>1</v>
      </c>
      <c r="R685" s="13">
        <v>0</v>
      </c>
      <c r="S685" s="13">
        <v>0</v>
      </c>
      <c r="T685" s="13">
        <v>0</v>
      </c>
      <c r="U685" s="13">
        <v>0</v>
      </c>
      <c r="V685" s="13">
        <v>0</v>
      </c>
      <c r="W685" s="13">
        <v>0</v>
      </c>
      <c r="X685" s="8">
        <v>300</v>
      </c>
      <c r="Y685" s="1">
        <f t="shared" si="10"/>
        <v>402</v>
      </c>
    </row>
    <row r="686" spans="1:25" x14ac:dyDescent="0.2">
      <c r="A686" s="6" t="str">
        <f>IF(D686="","",COUNTA($D$10:D686)+23)</f>
        <v/>
      </c>
      <c r="B686" s="24"/>
      <c r="C686" s="6"/>
      <c r="D686" s="25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8"/>
      <c r="Y686" s="1" t="str">
        <f t="shared" si="10"/>
        <v/>
      </c>
    </row>
    <row r="687" spans="1:25" x14ac:dyDescent="0.2">
      <c r="A687" s="6">
        <f>IF(D687="","",COUNTA($D$10:D687)+23)</f>
        <v>403</v>
      </c>
      <c r="B687" s="24"/>
      <c r="C687" s="6"/>
      <c r="D687" s="25" t="s">
        <v>76</v>
      </c>
      <c r="E687" s="7">
        <v>121</v>
      </c>
      <c r="F687" s="7">
        <v>1</v>
      </c>
      <c r="G687" s="7">
        <v>26</v>
      </c>
      <c r="H687" s="7">
        <v>10</v>
      </c>
      <c r="I687" s="7">
        <v>11</v>
      </c>
      <c r="J687" s="7">
        <v>11</v>
      </c>
      <c r="K687" s="7">
        <v>15</v>
      </c>
      <c r="L687" s="7">
        <v>14</v>
      </c>
      <c r="M687" s="7">
        <v>19</v>
      </c>
      <c r="N687" s="7">
        <v>7</v>
      </c>
      <c r="O687" s="7">
        <v>6</v>
      </c>
      <c r="P687" s="14">
        <v>0</v>
      </c>
      <c r="Q687" s="7">
        <v>1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7" t="s">
        <v>56</v>
      </c>
      <c r="Y687" s="1">
        <f t="shared" si="10"/>
        <v>403</v>
      </c>
    </row>
    <row r="688" spans="1:25" x14ac:dyDescent="0.2">
      <c r="A688" s="6" t="str">
        <f>IF(D688="","",COUNTA($D$10:D688)+23)</f>
        <v/>
      </c>
      <c r="B688" s="24"/>
      <c r="C688" s="6"/>
      <c r="D688" s="25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9"/>
      <c r="Y688" s="1" t="str">
        <f t="shared" si="10"/>
        <v/>
      </c>
    </row>
    <row r="689" spans="1:25" x14ac:dyDescent="0.2">
      <c r="A689" s="6">
        <f>IF(D689="","",COUNTA($D$10:D689)+23)</f>
        <v>404</v>
      </c>
      <c r="B689" s="24"/>
      <c r="C689" s="6"/>
      <c r="D689" s="25" t="s">
        <v>29</v>
      </c>
      <c r="E689" s="10">
        <v>7</v>
      </c>
      <c r="F689" s="13">
        <v>0</v>
      </c>
      <c r="G689" s="13">
        <v>0</v>
      </c>
      <c r="H689" s="10">
        <v>1</v>
      </c>
      <c r="I689" s="13">
        <v>0</v>
      </c>
      <c r="J689" s="13">
        <v>0</v>
      </c>
      <c r="K689" s="13">
        <v>0</v>
      </c>
      <c r="L689" s="10">
        <v>2</v>
      </c>
      <c r="M689" s="10">
        <v>2</v>
      </c>
      <c r="N689" s="13">
        <v>0</v>
      </c>
      <c r="O689" s="10">
        <v>1</v>
      </c>
      <c r="P689" s="13">
        <v>0</v>
      </c>
      <c r="Q689" s="13">
        <v>0</v>
      </c>
      <c r="R689" s="10">
        <v>1</v>
      </c>
      <c r="S689" s="13">
        <v>0</v>
      </c>
      <c r="T689" s="13">
        <v>0</v>
      </c>
      <c r="U689" s="13">
        <v>0</v>
      </c>
      <c r="V689" s="13">
        <v>0</v>
      </c>
      <c r="W689" s="13">
        <v>0</v>
      </c>
      <c r="X689" s="8">
        <v>600</v>
      </c>
      <c r="Y689" s="1">
        <f t="shared" si="10"/>
        <v>404</v>
      </c>
    </row>
    <row r="690" spans="1:25" x14ac:dyDescent="0.2">
      <c r="A690" s="6" t="str">
        <f>IF(D690="","",COUNTA($D$10:D690)+23)</f>
        <v/>
      </c>
      <c r="B690" s="24"/>
      <c r="C690" s="6"/>
      <c r="D690" s="25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8"/>
      <c r="Y690" s="1" t="str">
        <f t="shared" si="10"/>
        <v/>
      </c>
    </row>
    <row r="691" spans="1:25" x14ac:dyDescent="0.2">
      <c r="A691" s="6">
        <f>IF(D691="","",COUNTA($D$10:D691)+23)</f>
        <v>405</v>
      </c>
      <c r="B691" s="24"/>
      <c r="C691" s="6"/>
      <c r="D691" s="25" t="s">
        <v>30</v>
      </c>
      <c r="E691" s="10">
        <v>58</v>
      </c>
      <c r="F691" s="13">
        <v>0</v>
      </c>
      <c r="G691" s="10">
        <v>6</v>
      </c>
      <c r="H691" s="10">
        <v>2</v>
      </c>
      <c r="I691" s="10">
        <v>3</v>
      </c>
      <c r="J691" s="10">
        <v>6</v>
      </c>
      <c r="K691" s="13">
        <v>0</v>
      </c>
      <c r="L691" s="10">
        <v>5</v>
      </c>
      <c r="M691" s="10">
        <v>17</v>
      </c>
      <c r="N691" s="10">
        <v>10</v>
      </c>
      <c r="O691" s="10">
        <v>2</v>
      </c>
      <c r="P691" s="10">
        <v>5</v>
      </c>
      <c r="Q691" s="10">
        <v>1</v>
      </c>
      <c r="R691" s="10">
        <v>1</v>
      </c>
      <c r="S691" s="13">
        <v>0</v>
      </c>
      <c r="T691" s="13">
        <v>0</v>
      </c>
      <c r="U691" s="13">
        <v>0</v>
      </c>
      <c r="V691" s="13">
        <v>0</v>
      </c>
      <c r="W691" s="13">
        <v>0</v>
      </c>
      <c r="X691" s="8">
        <v>700</v>
      </c>
      <c r="Y691" s="1">
        <f t="shared" si="10"/>
        <v>405</v>
      </c>
    </row>
    <row r="692" spans="1:25" x14ac:dyDescent="0.2">
      <c r="A692" s="6">
        <f>IF(D692="","",COUNTA($D$10:D692)+23)</f>
        <v>406</v>
      </c>
      <c r="B692" s="24"/>
      <c r="C692" s="6"/>
      <c r="D692" s="25" t="s">
        <v>31</v>
      </c>
      <c r="E692" s="10">
        <v>99</v>
      </c>
      <c r="F692" s="13">
        <v>0</v>
      </c>
      <c r="G692" s="10">
        <v>1</v>
      </c>
      <c r="H692" s="13">
        <v>0</v>
      </c>
      <c r="I692" s="10">
        <v>1</v>
      </c>
      <c r="J692" s="10">
        <v>1</v>
      </c>
      <c r="K692" s="10">
        <v>5</v>
      </c>
      <c r="L692" s="10">
        <v>9</v>
      </c>
      <c r="M692" s="10">
        <v>27</v>
      </c>
      <c r="N692" s="10">
        <v>10</v>
      </c>
      <c r="O692" s="10">
        <v>24</v>
      </c>
      <c r="P692" s="10">
        <v>11</v>
      </c>
      <c r="Q692" s="10">
        <v>5</v>
      </c>
      <c r="R692" s="10">
        <v>1</v>
      </c>
      <c r="S692" s="13">
        <v>0</v>
      </c>
      <c r="T692" s="10">
        <v>2</v>
      </c>
      <c r="U692" s="10">
        <v>1</v>
      </c>
      <c r="V692" s="13">
        <v>0</v>
      </c>
      <c r="W692" s="10">
        <v>1</v>
      </c>
      <c r="X692" s="8">
        <v>866</v>
      </c>
      <c r="Y692" s="1">
        <f t="shared" si="10"/>
        <v>406</v>
      </c>
    </row>
    <row r="693" spans="1:25" x14ac:dyDescent="0.2">
      <c r="A693" s="6" t="str">
        <f>IF(D693="","",COUNTA($D$10:D693)+23)</f>
        <v/>
      </c>
      <c r="B693" s="24"/>
      <c r="C693" s="6"/>
      <c r="D693" s="25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8"/>
      <c r="Y693" s="1" t="str">
        <f t="shared" si="10"/>
        <v/>
      </c>
    </row>
    <row r="694" spans="1:25" x14ac:dyDescent="0.2">
      <c r="A694" s="6">
        <f>IF(D694="","",COUNTA($D$10:D694)+23)</f>
        <v>407</v>
      </c>
      <c r="B694" s="24"/>
      <c r="C694" s="6"/>
      <c r="D694" s="25" t="s">
        <v>76</v>
      </c>
      <c r="E694" s="7">
        <v>157</v>
      </c>
      <c r="F694" s="14">
        <v>0</v>
      </c>
      <c r="G694" s="7">
        <v>7</v>
      </c>
      <c r="H694" s="7">
        <v>2</v>
      </c>
      <c r="I694" s="7">
        <v>4</v>
      </c>
      <c r="J694" s="7">
        <v>7</v>
      </c>
      <c r="K694" s="7">
        <v>5</v>
      </c>
      <c r="L694" s="7">
        <v>14</v>
      </c>
      <c r="M694" s="7">
        <v>44</v>
      </c>
      <c r="N694" s="7">
        <v>20</v>
      </c>
      <c r="O694" s="7">
        <v>26</v>
      </c>
      <c r="P694" s="7">
        <v>16</v>
      </c>
      <c r="Q694" s="7">
        <v>6</v>
      </c>
      <c r="R694" s="7">
        <v>2</v>
      </c>
      <c r="S694" s="14">
        <v>0</v>
      </c>
      <c r="T694" s="7">
        <v>2</v>
      </c>
      <c r="U694" s="7">
        <v>1</v>
      </c>
      <c r="V694" s="14">
        <v>0</v>
      </c>
      <c r="W694" s="7">
        <v>1</v>
      </c>
      <c r="X694" s="17" t="s">
        <v>56</v>
      </c>
      <c r="Y694" s="1">
        <f t="shared" si="10"/>
        <v>407</v>
      </c>
    </row>
    <row r="695" spans="1:25" x14ac:dyDescent="0.2">
      <c r="A695" s="6" t="str">
        <f>IF(D695="","",COUNTA($D$10:D695)+23)</f>
        <v/>
      </c>
      <c r="B695" s="24"/>
      <c r="C695" s="6"/>
      <c r="D695" s="25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9"/>
      <c r="Y695" s="1" t="str">
        <f t="shared" si="10"/>
        <v/>
      </c>
    </row>
    <row r="696" spans="1:25" x14ac:dyDescent="0.2">
      <c r="A696" s="6">
        <f>IF(D696="","",COUNTA($D$10:D696)+23)</f>
        <v>408</v>
      </c>
      <c r="B696" s="24"/>
      <c r="C696" s="6"/>
      <c r="D696" s="25" t="s">
        <v>37</v>
      </c>
      <c r="E696" s="10">
        <v>14</v>
      </c>
      <c r="F696" s="13">
        <v>0</v>
      </c>
      <c r="G696" s="13">
        <v>0</v>
      </c>
      <c r="H696" s="10">
        <v>1</v>
      </c>
      <c r="I696" s="10">
        <v>1</v>
      </c>
      <c r="J696" s="13">
        <v>0</v>
      </c>
      <c r="K696" s="13">
        <v>0</v>
      </c>
      <c r="L696" s="10">
        <v>2</v>
      </c>
      <c r="M696" s="10">
        <v>1</v>
      </c>
      <c r="N696" s="13">
        <v>0</v>
      </c>
      <c r="O696" s="10">
        <v>2</v>
      </c>
      <c r="P696" s="10">
        <v>4</v>
      </c>
      <c r="Q696" s="10">
        <v>2</v>
      </c>
      <c r="R696" s="10">
        <v>1</v>
      </c>
      <c r="S696" s="13">
        <v>0</v>
      </c>
      <c r="T696" s="13">
        <v>0</v>
      </c>
      <c r="U696" s="13">
        <v>0</v>
      </c>
      <c r="V696" s="13">
        <v>0</v>
      </c>
      <c r="W696" s="13">
        <v>0</v>
      </c>
      <c r="X696" s="8">
        <v>1446</v>
      </c>
      <c r="Y696" s="1">
        <f t="shared" si="10"/>
        <v>408</v>
      </c>
    </row>
    <row r="697" spans="1:25" x14ac:dyDescent="0.2">
      <c r="A697" s="6">
        <f>IF(D697="","",COUNTA($D$10:D697)+23)</f>
        <v>409</v>
      </c>
      <c r="B697" s="24"/>
      <c r="C697" s="6"/>
      <c r="D697" s="25" t="s">
        <v>38</v>
      </c>
      <c r="E697" s="10">
        <v>21</v>
      </c>
      <c r="F697" s="13">
        <v>0</v>
      </c>
      <c r="G697" s="13">
        <v>0</v>
      </c>
      <c r="H697" s="10">
        <v>1</v>
      </c>
      <c r="I697" s="13">
        <v>0</v>
      </c>
      <c r="J697" s="13">
        <v>0</v>
      </c>
      <c r="K697" s="10">
        <v>1</v>
      </c>
      <c r="L697" s="10">
        <v>1</v>
      </c>
      <c r="M697" s="10">
        <v>3</v>
      </c>
      <c r="N697" s="10">
        <v>2</v>
      </c>
      <c r="O697" s="10">
        <v>4</v>
      </c>
      <c r="P697" s="10">
        <v>4</v>
      </c>
      <c r="Q697" s="10">
        <v>4</v>
      </c>
      <c r="R697" s="10">
        <v>1</v>
      </c>
      <c r="S697" s="13">
        <v>0</v>
      </c>
      <c r="T697" s="13">
        <v>0</v>
      </c>
      <c r="U697" s="13">
        <v>0</v>
      </c>
      <c r="V697" s="13">
        <v>0</v>
      </c>
      <c r="W697" s="13">
        <v>0</v>
      </c>
      <c r="X697" s="8">
        <v>1246</v>
      </c>
      <c r="Y697" s="1">
        <f t="shared" si="10"/>
        <v>409</v>
      </c>
    </row>
    <row r="698" spans="1:25" x14ac:dyDescent="0.2">
      <c r="A698" s="6">
        <f>IF(D698="","",COUNTA($D$10:D698)+23)</f>
        <v>410</v>
      </c>
      <c r="B698" s="24"/>
      <c r="C698" s="6"/>
      <c r="D698" s="25" t="s">
        <v>39</v>
      </c>
      <c r="E698" s="10">
        <v>3</v>
      </c>
      <c r="F698" s="13">
        <v>0</v>
      </c>
      <c r="G698" s="13">
        <v>0</v>
      </c>
      <c r="H698" s="13">
        <v>0</v>
      </c>
      <c r="I698" s="13">
        <v>0</v>
      </c>
      <c r="J698" s="13">
        <v>0</v>
      </c>
      <c r="K698" s="13">
        <v>0</v>
      </c>
      <c r="L698" s="13">
        <v>0</v>
      </c>
      <c r="M698" s="13">
        <v>0</v>
      </c>
      <c r="N698" s="13">
        <v>0</v>
      </c>
      <c r="O698" s="10">
        <v>1</v>
      </c>
      <c r="P698" s="13">
        <v>0</v>
      </c>
      <c r="Q698" s="13">
        <v>0</v>
      </c>
      <c r="R698" s="13">
        <v>0</v>
      </c>
      <c r="S698" s="13">
        <v>0</v>
      </c>
      <c r="T698" s="10">
        <v>1</v>
      </c>
      <c r="U698" s="10">
        <v>1</v>
      </c>
      <c r="V698" s="13">
        <v>0</v>
      </c>
      <c r="W698" s="13">
        <v>0</v>
      </c>
      <c r="X698" s="8">
        <v>4875</v>
      </c>
      <c r="Y698" s="1">
        <f t="shared" si="10"/>
        <v>410</v>
      </c>
    </row>
    <row r="699" spans="1:25" x14ac:dyDescent="0.2">
      <c r="A699" s="6" t="str">
        <f>IF(D699="","",COUNTA($D$10:D699)-10)</f>
        <v/>
      </c>
      <c r="B699" s="24"/>
      <c r="C699" s="6"/>
      <c r="D699" s="25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8"/>
      <c r="Y699" s="1" t="str">
        <f t="shared" si="10"/>
        <v/>
      </c>
    </row>
    <row r="700" spans="1:25" x14ac:dyDescent="0.2">
      <c r="A700" s="6">
        <v>411</v>
      </c>
      <c r="B700" s="9" t="s">
        <v>45</v>
      </c>
      <c r="C700" s="6"/>
      <c r="E700" s="7">
        <v>10172</v>
      </c>
      <c r="F700" s="7">
        <v>61</v>
      </c>
      <c r="G700" s="7">
        <v>516</v>
      </c>
      <c r="H700" s="7">
        <v>384</v>
      </c>
      <c r="I700" s="7">
        <v>273</v>
      </c>
      <c r="J700" s="7">
        <v>546</v>
      </c>
      <c r="K700" s="7">
        <v>766</v>
      </c>
      <c r="L700" s="7">
        <v>1260</v>
      </c>
      <c r="M700" s="7">
        <v>2096</v>
      </c>
      <c r="N700" s="7">
        <v>1106</v>
      </c>
      <c r="O700" s="7">
        <v>1162</v>
      </c>
      <c r="P700" s="7">
        <v>591</v>
      </c>
      <c r="Q700" s="7">
        <v>330</v>
      </c>
      <c r="R700" s="7">
        <v>172</v>
      </c>
      <c r="S700" s="7">
        <v>232</v>
      </c>
      <c r="T700" s="7">
        <v>104</v>
      </c>
      <c r="U700" s="7">
        <v>79</v>
      </c>
      <c r="V700" s="7">
        <v>134</v>
      </c>
      <c r="W700" s="7">
        <v>360</v>
      </c>
      <c r="X700" s="8">
        <v>650</v>
      </c>
      <c r="Y700" s="1">
        <f t="shared" si="10"/>
        <v>411</v>
      </c>
    </row>
    <row r="701" spans="1:25" x14ac:dyDescent="0.2">
      <c r="A701" s="6" t="str">
        <f>IF(D701="","",COUNTA($D$10:D701)-10)</f>
        <v/>
      </c>
      <c r="B701" s="24"/>
      <c r="C701" s="6"/>
      <c r="D701" s="25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8"/>
      <c r="Y701" s="1" t="str">
        <f t="shared" si="10"/>
        <v/>
      </c>
    </row>
    <row r="702" spans="1:25" x14ac:dyDescent="0.2">
      <c r="A702" s="6">
        <f>IF(D702="","",COUNTA($D$10:D702)+24)</f>
        <v>412</v>
      </c>
      <c r="B702" s="24"/>
      <c r="C702" s="6"/>
      <c r="D702" s="25" t="s">
        <v>21</v>
      </c>
      <c r="E702" s="10">
        <v>164</v>
      </c>
      <c r="F702" s="10">
        <v>4</v>
      </c>
      <c r="G702" s="10">
        <v>38</v>
      </c>
      <c r="H702" s="10">
        <v>19</v>
      </c>
      <c r="I702" s="10">
        <v>10</v>
      </c>
      <c r="J702" s="10">
        <v>18</v>
      </c>
      <c r="K702" s="10">
        <v>20</v>
      </c>
      <c r="L702" s="10">
        <v>23</v>
      </c>
      <c r="M702" s="10">
        <v>19</v>
      </c>
      <c r="N702" s="10">
        <v>9</v>
      </c>
      <c r="O702" s="10">
        <v>1</v>
      </c>
      <c r="P702" s="13">
        <v>0</v>
      </c>
      <c r="Q702" s="10">
        <v>1</v>
      </c>
      <c r="R702" s="13">
        <v>0</v>
      </c>
      <c r="S702" s="13">
        <v>0</v>
      </c>
      <c r="T702" s="13">
        <v>0</v>
      </c>
      <c r="U702" s="13">
        <v>0</v>
      </c>
      <c r="V702" s="13">
        <v>0</v>
      </c>
      <c r="W702" s="10">
        <v>2</v>
      </c>
      <c r="X702" s="8">
        <v>200</v>
      </c>
      <c r="Y702" s="1">
        <f t="shared" si="10"/>
        <v>412</v>
      </c>
    </row>
    <row r="703" spans="1:25" x14ac:dyDescent="0.2">
      <c r="A703" s="6">
        <f>IF(D703="","",COUNTA($D$10:D703)+24)</f>
        <v>413</v>
      </c>
      <c r="B703" s="24"/>
      <c r="C703" s="6"/>
      <c r="D703" s="25" t="s">
        <v>22</v>
      </c>
      <c r="E703" s="10">
        <v>4</v>
      </c>
      <c r="F703" s="13">
        <v>0</v>
      </c>
      <c r="G703" s="10">
        <v>1</v>
      </c>
      <c r="H703" s="10">
        <v>2</v>
      </c>
      <c r="I703" s="13">
        <v>0</v>
      </c>
      <c r="J703" s="10">
        <v>1</v>
      </c>
      <c r="K703" s="13">
        <v>0</v>
      </c>
      <c r="L703" s="13">
        <v>0</v>
      </c>
      <c r="M703" s="13">
        <v>0</v>
      </c>
      <c r="N703" s="13">
        <v>0</v>
      </c>
      <c r="O703" s="13">
        <v>0</v>
      </c>
      <c r="P703" s="13">
        <v>0</v>
      </c>
      <c r="Q703" s="13">
        <v>0</v>
      </c>
      <c r="R703" s="13">
        <v>0</v>
      </c>
      <c r="S703" s="13">
        <v>0</v>
      </c>
      <c r="T703" s="13">
        <v>0</v>
      </c>
      <c r="U703" s="13">
        <v>0</v>
      </c>
      <c r="V703" s="13">
        <v>0</v>
      </c>
      <c r="W703" s="13">
        <v>0</v>
      </c>
      <c r="X703" s="8">
        <v>100</v>
      </c>
      <c r="Y703" s="1">
        <f t="shared" si="10"/>
        <v>413</v>
      </c>
    </row>
    <row r="704" spans="1:25" x14ac:dyDescent="0.2">
      <c r="A704" s="6">
        <f>IF(D704="","",COUNTA($D$10:D704)+24)</f>
        <v>414</v>
      </c>
      <c r="B704" s="24"/>
      <c r="C704" s="6"/>
      <c r="D704" s="25" t="s">
        <v>23</v>
      </c>
      <c r="E704" s="10">
        <v>147</v>
      </c>
      <c r="F704" s="10">
        <v>2</v>
      </c>
      <c r="G704" s="10">
        <v>20</v>
      </c>
      <c r="H704" s="10">
        <v>12</v>
      </c>
      <c r="I704" s="10">
        <v>4</v>
      </c>
      <c r="J704" s="10">
        <v>18</v>
      </c>
      <c r="K704" s="10">
        <v>17</v>
      </c>
      <c r="L704" s="10">
        <v>22</v>
      </c>
      <c r="M704" s="10">
        <v>43</v>
      </c>
      <c r="N704" s="10">
        <v>6</v>
      </c>
      <c r="O704" s="13">
        <v>0</v>
      </c>
      <c r="P704" s="13">
        <v>0</v>
      </c>
      <c r="Q704" s="13">
        <v>0</v>
      </c>
      <c r="R704" s="13">
        <v>0</v>
      </c>
      <c r="S704" s="13">
        <v>0</v>
      </c>
      <c r="T704" s="13">
        <v>0</v>
      </c>
      <c r="U704" s="13">
        <v>0</v>
      </c>
      <c r="V704" s="13">
        <v>0</v>
      </c>
      <c r="W704" s="10">
        <v>3</v>
      </c>
      <c r="X704" s="8">
        <v>371.5</v>
      </c>
      <c r="Y704" s="1">
        <f t="shared" si="10"/>
        <v>414</v>
      </c>
    </row>
    <row r="705" spans="1:25" x14ac:dyDescent="0.2">
      <c r="A705" s="6" t="str">
        <f>IF(D705="","",COUNTA($D$10:D705)+24)</f>
        <v/>
      </c>
      <c r="B705" s="24"/>
      <c r="C705" s="6"/>
      <c r="D705" s="25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8"/>
      <c r="Y705" s="1" t="str">
        <f t="shared" si="10"/>
        <v/>
      </c>
    </row>
    <row r="706" spans="1:25" x14ac:dyDescent="0.2">
      <c r="A706" s="6">
        <f>IF(D706="","",COUNTA($D$10:D706)+24)</f>
        <v>415</v>
      </c>
      <c r="B706" s="24"/>
      <c r="C706" s="6"/>
      <c r="D706" s="25" t="s">
        <v>24</v>
      </c>
      <c r="E706" s="10">
        <v>390</v>
      </c>
      <c r="F706" s="10">
        <v>5</v>
      </c>
      <c r="G706" s="10">
        <v>58</v>
      </c>
      <c r="H706" s="10">
        <v>25</v>
      </c>
      <c r="I706" s="10">
        <v>34</v>
      </c>
      <c r="J706" s="10">
        <v>46</v>
      </c>
      <c r="K706" s="10">
        <v>58</v>
      </c>
      <c r="L706" s="10">
        <v>57</v>
      </c>
      <c r="M706" s="10">
        <v>68</v>
      </c>
      <c r="N706" s="10">
        <v>18</v>
      </c>
      <c r="O706" s="10">
        <v>10</v>
      </c>
      <c r="P706" s="13">
        <v>0</v>
      </c>
      <c r="Q706" s="10">
        <v>3</v>
      </c>
      <c r="R706" s="13">
        <v>0</v>
      </c>
      <c r="S706" s="10">
        <v>1</v>
      </c>
      <c r="T706" s="13">
        <v>0</v>
      </c>
      <c r="U706" s="10">
        <v>1</v>
      </c>
      <c r="V706" s="13">
        <v>0</v>
      </c>
      <c r="W706" s="10">
        <v>6</v>
      </c>
      <c r="X706" s="8">
        <v>300</v>
      </c>
      <c r="Y706" s="1">
        <f t="shared" si="10"/>
        <v>415</v>
      </c>
    </row>
    <row r="707" spans="1:25" x14ac:dyDescent="0.2">
      <c r="A707" s="6">
        <f>IF(D707="","",COUNTA($D$10:D707)+24)</f>
        <v>416</v>
      </c>
      <c r="B707" s="24"/>
      <c r="C707" s="6"/>
      <c r="D707" s="25" t="s">
        <v>25</v>
      </c>
      <c r="E707" s="10">
        <v>874</v>
      </c>
      <c r="F707" s="10">
        <v>11</v>
      </c>
      <c r="G707" s="10">
        <v>89</v>
      </c>
      <c r="H707" s="10">
        <v>70</v>
      </c>
      <c r="I707" s="10">
        <v>44</v>
      </c>
      <c r="J707" s="10">
        <v>78</v>
      </c>
      <c r="K707" s="10">
        <v>104</v>
      </c>
      <c r="L707" s="10">
        <v>153</v>
      </c>
      <c r="M707" s="10">
        <v>196</v>
      </c>
      <c r="N707" s="10">
        <v>54</v>
      </c>
      <c r="O707" s="10">
        <v>38</v>
      </c>
      <c r="P707" s="10">
        <v>9</v>
      </c>
      <c r="Q707" s="10">
        <v>3</v>
      </c>
      <c r="R707" s="13">
        <v>0</v>
      </c>
      <c r="S707" s="10">
        <v>1</v>
      </c>
      <c r="T707" s="13">
        <v>0</v>
      </c>
      <c r="U707" s="13">
        <v>0</v>
      </c>
      <c r="V707" s="10">
        <v>1</v>
      </c>
      <c r="W707" s="10">
        <v>23</v>
      </c>
      <c r="X707" s="8">
        <v>400</v>
      </c>
      <c r="Y707" s="1">
        <f t="shared" si="10"/>
        <v>416</v>
      </c>
    </row>
    <row r="708" spans="1:25" x14ac:dyDescent="0.2">
      <c r="A708" s="6" t="str">
        <f>IF(D708="","",COUNTA($D$10:D708)+24)</f>
        <v/>
      </c>
      <c r="B708" s="24"/>
      <c r="C708" s="6"/>
      <c r="D708" s="25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8"/>
      <c r="Y708" s="1" t="str">
        <f t="shared" si="10"/>
        <v/>
      </c>
    </row>
    <row r="709" spans="1:25" x14ac:dyDescent="0.2">
      <c r="A709" s="6">
        <f>IF(D709="","",COUNTA($D$10:D709)+24)</f>
        <v>417</v>
      </c>
      <c r="B709" s="24"/>
      <c r="C709" s="6"/>
      <c r="D709" s="25" t="s">
        <v>76</v>
      </c>
      <c r="E709" s="7">
        <v>1264</v>
      </c>
      <c r="F709" s="7">
        <v>16</v>
      </c>
      <c r="G709" s="7">
        <v>147</v>
      </c>
      <c r="H709" s="7">
        <v>95</v>
      </c>
      <c r="I709" s="7">
        <v>78</v>
      </c>
      <c r="J709" s="7">
        <v>124</v>
      </c>
      <c r="K709" s="7">
        <v>162</v>
      </c>
      <c r="L709" s="7">
        <v>210</v>
      </c>
      <c r="M709" s="7">
        <v>264</v>
      </c>
      <c r="N709" s="7">
        <v>72</v>
      </c>
      <c r="O709" s="7">
        <v>48</v>
      </c>
      <c r="P709" s="7">
        <v>9</v>
      </c>
      <c r="Q709" s="7">
        <v>6</v>
      </c>
      <c r="R709" s="14">
        <v>0</v>
      </c>
      <c r="S709" s="7">
        <v>2</v>
      </c>
      <c r="T709" s="14">
        <v>0</v>
      </c>
      <c r="U709" s="7">
        <v>1</v>
      </c>
      <c r="V709" s="7">
        <v>1</v>
      </c>
      <c r="W709" s="7">
        <v>29</v>
      </c>
      <c r="X709" s="17" t="s">
        <v>56</v>
      </c>
      <c r="Y709" s="1">
        <f t="shared" si="10"/>
        <v>417</v>
      </c>
    </row>
    <row r="710" spans="1:25" x14ac:dyDescent="0.2">
      <c r="A710" s="6" t="str">
        <f>IF(D710="","",COUNTA($D$10:D710)+24)</f>
        <v/>
      </c>
      <c r="B710" s="24"/>
      <c r="C710" s="6"/>
      <c r="D710" s="25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9"/>
      <c r="Y710" s="1" t="str">
        <f t="shared" si="10"/>
        <v/>
      </c>
    </row>
    <row r="711" spans="1:25" x14ac:dyDescent="0.2">
      <c r="A711" s="6">
        <f>IF(D711="","",COUNTA($D$10:D711)+24)</f>
        <v>418</v>
      </c>
      <c r="B711" s="24"/>
      <c r="C711" s="6"/>
      <c r="D711" s="25" t="s">
        <v>26</v>
      </c>
      <c r="E711" s="10">
        <v>230</v>
      </c>
      <c r="F711" s="13">
        <v>0</v>
      </c>
      <c r="G711" s="10">
        <v>12</v>
      </c>
      <c r="H711" s="10">
        <v>18</v>
      </c>
      <c r="I711" s="10">
        <v>4</v>
      </c>
      <c r="J711" s="10">
        <v>16</v>
      </c>
      <c r="K711" s="10">
        <v>28</v>
      </c>
      <c r="L711" s="10">
        <v>44</v>
      </c>
      <c r="M711" s="10">
        <v>49</v>
      </c>
      <c r="N711" s="10">
        <v>21</v>
      </c>
      <c r="O711" s="10">
        <v>25</v>
      </c>
      <c r="P711" s="10">
        <v>2</v>
      </c>
      <c r="Q711" s="10">
        <v>2</v>
      </c>
      <c r="R711" s="13">
        <v>0</v>
      </c>
      <c r="S711" s="10">
        <v>1</v>
      </c>
      <c r="T711" s="13">
        <v>0</v>
      </c>
      <c r="U711" s="13">
        <v>0</v>
      </c>
      <c r="V711" s="13">
        <v>0</v>
      </c>
      <c r="W711" s="10">
        <v>8</v>
      </c>
      <c r="X711" s="8">
        <v>542</v>
      </c>
      <c r="Y711" s="1">
        <f t="shared" si="10"/>
        <v>418</v>
      </c>
    </row>
    <row r="712" spans="1:25" x14ac:dyDescent="0.2">
      <c r="A712" s="6" t="str">
        <f>IF(D712="","",COUNTA($D$10:D712)+24)</f>
        <v/>
      </c>
      <c r="B712" s="24"/>
      <c r="C712" s="6"/>
      <c r="D712" s="25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8"/>
      <c r="Y712" s="1" t="str">
        <f t="shared" si="10"/>
        <v/>
      </c>
    </row>
    <row r="713" spans="1:25" x14ac:dyDescent="0.2">
      <c r="A713" s="6">
        <f>IF(D713="","",COUNTA($D$10:D713)+24)</f>
        <v>419</v>
      </c>
      <c r="B713" s="24"/>
      <c r="C713" s="6"/>
      <c r="D713" s="25" t="s">
        <v>27</v>
      </c>
      <c r="E713" s="10">
        <v>2089</v>
      </c>
      <c r="F713" s="10">
        <v>10</v>
      </c>
      <c r="G713" s="10">
        <v>156</v>
      </c>
      <c r="H713" s="10">
        <v>123</v>
      </c>
      <c r="I713" s="10">
        <v>98</v>
      </c>
      <c r="J713" s="10">
        <v>200</v>
      </c>
      <c r="K713" s="10">
        <v>244</v>
      </c>
      <c r="L713" s="10">
        <v>354</v>
      </c>
      <c r="M713" s="10">
        <v>510</v>
      </c>
      <c r="N713" s="10">
        <v>173</v>
      </c>
      <c r="O713" s="10">
        <v>114</v>
      </c>
      <c r="P713" s="10">
        <v>23</v>
      </c>
      <c r="Q713" s="10">
        <v>11</v>
      </c>
      <c r="R713" s="10">
        <v>3</v>
      </c>
      <c r="S713" s="10">
        <v>3</v>
      </c>
      <c r="T713" s="10">
        <v>2</v>
      </c>
      <c r="U713" s="13">
        <v>0</v>
      </c>
      <c r="V713" s="10">
        <v>3</v>
      </c>
      <c r="W713" s="10">
        <v>62</v>
      </c>
      <c r="X713" s="8">
        <v>500</v>
      </c>
      <c r="Y713" s="1">
        <f t="shared" si="10"/>
        <v>419</v>
      </c>
    </row>
    <row r="714" spans="1:25" x14ac:dyDescent="0.2">
      <c r="A714" s="6">
        <f>IF(D714="","",COUNTA($D$10:D714)+24)</f>
        <v>420</v>
      </c>
      <c r="B714" s="24"/>
      <c r="C714" s="6"/>
      <c r="D714" s="25" t="s">
        <v>28</v>
      </c>
      <c r="E714" s="10">
        <v>2628</v>
      </c>
      <c r="F714" s="10">
        <v>15</v>
      </c>
      <c r="G714" s="10">
        <v>101</v>
      </c>
      <c r="H714" s="10">
        <v>81</v>
      </c>
      <c r="I714" s="10">
        <v>56</v>
      </c>
      <c r="J714" s="10">
        <v>105</v>
      </c>
      <c r="K714" s="10">
        <v>191</v>
      </c>
      <c r="L714" s="10">
        <v>375</v>
      </c>
      <c r="M714" s="10">
        <v>737</v>
      </c>
      <c r="N714" s="10">
        <v>380</v>
      </c>
      <c r="O714" s="10">
        <v>294</v>
      </c>
      <c r="P714" s="10">
        <v>99</v>
      </c>
      <c r="Q714" s="10">
        <v>43</v>
      </c>
      <c r="R714" s="10">
        <v>14</v>
      </c>
      <c r="S714" s="10">
        <v>18</v>
      </c>
      <c r="T714" s="10">
        <v>5</v>
      </c>
      <c r="U714" s="10">
        <v>5</v>
      </c>
      <c r="V714" s="10">
        <v>7</v>
      </c>
      <c r="W714" s="10">
        <v>102</v>
      </c>
      <c r="X714" s="8">
        <v>650</v>
      </c>
      <c r="Y714" s="1">
        <f t="shared" si="10"/>
        <v>420</v>
      </c>
    </row>
    <row r="715" spans="1:25" x14ac:dyDescent="0.2">
      <c r="A715" s="6" t="str">
        <f>IF(D715="","",COUNTA($D$10:D715)+24)</f>
        <v/>
      </c>
      <c r="B715" s="24"/>
      <c r="C715" s="6"/>
      <c r="D715" s="25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8"/>
      <c r="Y715" s="1" t="str">
        <f t="shared" si="10"/>
        <v/>
      </c>
    </row>
    <row r="716" spans="1:25" x14ac:dyDescent="0.2">
      <c r="A716" s="6">
        <f>IF(D716="","",COUNTA($D$10:D716)+24)</f>
        <v>421</v>
      </c>
      <c r="B716" s="24"/>
      <c r="C716" s="6"/>
      <c r="D716" s="25" t="s">
        <v>76</v>
      </c>
      <c r="E716" s="7">
        <v>4717</v>
      </c>
      <c r="F716" s="7">
        <v>25</v>
      </c>
      <c r="G716" s="7">
        <v>257</v>
      </c>
      <c r="H716" s="7">
        <v>204</v>
      </c>
      <c r="I716" s="7">
        <v>154</v>
      </c>
      <c r="J716" s="7">
        <v>305</v>
      </c>
      <c r="K716" s="7">
        <v>435</v>
      </c>
      <c r="L716" s="7">
        <v>729</v>
      </c>
      <c r="M716" s="7">
        <v>1247</v>
      </c>
      <c r="N716" s="7">
        <v>553</v>
      </c>
      <c r="O716" s="7">
        <v>408</v>
      </c>
      <c r="P716" s="7">
        <v>122</v>
      </c>
      <c r="Q716" s="7">
        <v>54</v>
      </c>
      <c r="R716" s="7">
        <v>17</v>
      </c>
      <c r="S716" s="7">
        <v>21</v>
      </c>
      <c r="T716" s="7">
        <v>7</v>
      </c>
      <c r="U716" s="7">
        <v>5</v>
      </c>
      <c r="V716" s="7">
        <v>10</v>
      </c>
      <c r="W716" s="7">
        <v>164</v>
      </c>
      <c r="X716" s="17" t="s">
        <v>56</v>
      </c>
      <c r="Y716" s="1">
        <f t="shared" si="10"/>
        <v>421</v>
      </c>
    </row>
    <row r="717" spans="1:25" x14ac:dyDescent="0.2">
      <c r="A717" s="6" t="str">
        <f>IF(D717="","",COUNTA($D$10:D717)+24)</f>
        <v/>
      </c>
      <c r="B717" s="24"/>
      <c r="C717" s="6"/>
      <c r="D717" s="25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9"/>
      <c r="Y717" s="1" t="str">
        <f t="shared" si="10"/>
        <v/>
      </c>
    </row>
    <row r="718" spans="1:25" x14ac:dyDescent="0.2">
      <c r="A718" s="6">
        <f>IF(D718="","",COUNTA($D$10:D718)+24)</f>
        <v>422</v>
      </c>
      <c r="B718" s="24"/>
      <c r="C718" s="6"/>
      <c r="D718" s="25" t="s">
        <v>29</v>
      </c>
      <c r="E718" s="10">
        <v>120</v>
      </c>
      <c r="F718" s="13">
        <v>0</v>
      </c>
      <c r="G718" s="10">
        <v>1</v>
      </c>
      <c r="H718" s="10">
        <v>2</v>
      </c>
      <c r="I718" s="10">
        <v>3</v>
      </c>
      <c r="J718" s="10">
        <v>5</v>
      </c>
      <c r="K718" s="10">
        <v>10</v>
      </c>
      <c r="L718" s="10">
        <v>18</v>
      </c>
      <c r="M718" s="10">
        <v>21</v>
      </c>
      <c r="N718" s="10">
        <v>20</v>
      </c>
      <c r="O718" s="10">
        <v>13</v>
      </c>
      <c r="P718" s="10">
        <v>9</v>
      </c>
      <c r="Q718" s="10">
        <v>9</v>
      </c>
      <c r="R718" s="10">
        <v>1</v>
      </c>
      <c r="S718" s="10">
        <v>1</v>
      </c>
      <c r="T718" s="10">
        <v>2</v>
      </c>
      <c r="U718" s="13">
        <v>0</v>
      </c>
      <c r="V718" s="10">
        <v>1</v>
      </c>
      <c r="W718" s="10">
        <v>4</v>
      </c>
      <c r="X718" s="8">
        <v>771</v>
      </c>
      <c r="Y718" s="1">
        <f t="shared" si="10"/>
        <v>422</v>
      </c>
    </row>
    <row r="719" spans="1:25" x14ac:dyDescent="0.2">
      <c r="A719" s="6" t="str">
        <f>IF(D719="","",COUNTA($D$10:D719)+24)</f>
        <v/>
      </c>
      <c r="B719" s="24"/>
      <c r="C719" s="6"/>
      <c r="D719" s="25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8"/>
    </row>
    <row r="720" spans="1:25" x14ac:dyDescent="0.2">
      <c r="A720" s="6">
        <f>IF(D720="","",COUNTA($D$10:D720)+24)</f>
        <v>423</v>
      </c>
      <c r="B720" s="24"/>
      <c r="C720" s="6"/>
      <c r="D720" s="25" t="s">
        <v>30</v>
      </c>
      <c r="E720" s="10">
        <v>836</v>
      </c>
      <c r="F720" s="10">
        <v>2</v>
      </c>
      <c r="G720" s="10">
        <v>17</v>
      </c>
      <c r="H720" s="10">
        <v>16</v>
      </c>
      <c r="I720" s="10">
        <v>10</v>
      </c>
      <c r="J720" s="10">
        <v>23</v>
      </c>
      <c r="K720" s="10">
        <v>46</v>
      </c>
      <c r="L720" s="10">
        <v>87</v>
      </c>
      <c r="M720" s="10">
        <v>195</v>
      </c>
      <c r="N720" s="10">
        <v>123</v>
      </c>
      <c r="O720" s="10">
        <v>160</v>
      </c>
      <c r="P720" s="10">
        <v>64</v>
      </c>
      <c r="Q720" s="10">
        <v>26</v>
      </c>
      <c r="R720" s="10">
        <v>16</v>
      </c>
      <c r="S720" s="10">
        <v>8</v>
      </c>
      <c r="T720" s="10">
        <v>8</v>
      </c>
      <c r="U720" s="10">
        <v>4</v>
      </c>
      <c r="V720" s="10">
        <v>5</v>
      </c>
      <c r="W720" s="10">
        <v>26</v>
      </c>
      <c r="X720" s="8">
        <v>800</v>
      </c>
      <c r="Y720" s="1">
        <f t="shared" si="10"/>
        <v>423</v>
      </c>
    </row>
    <row r="721" spans="1:25" x14ac:dyDescent="0.2">
      <c r="A721" s="6">
        <f>IF(D721="","",COUNTA($D$10:D721)+24)</f>
        <v>424</v>
      </c>
      <c r="B721" s="24"/>
      <c r="C721" s="6"/>
      <c r="D721" s="25" t="s">
        <v>31</v>
      </c>
      <c r="E721" s="10">
        <v>1896</v>
      </c>
      <c r="F721" s="10">
        <v>11</v>
      </c>
      <c r="G721" s="10">
        <v>21</v>
      </c>
      <c r="H721" s="10">
        <v>14</v>
      </c>
      <c r="I721" s="10">
        <v>8</v>
      </c>
      <c r="J721" s="10">
        <v>26</v>
      </c>
      <c r="K721" s="10">
        <v>42</v>
      </c>
      <c r="L721" s="10">
        <v>112</v>
      </c>
      <c r="M721" s="10">
        <v>234</v>
      </c>
      <c r="N721" s="10">
        <v>249</v>
      </c>
      <c r="O721" s="10">
        <v>399</v>
      </c>
      <c r="P721" s="10">
        <v>270</v>
      </c>
      <c r="Q721" s="10">
        <v>141</v>
      </c>
      <c r="R721" s="10">
        <v>77</v>
      </c>
      <c r="S721" s="10">
        <v>111</v>
      </c>
      <c r="T721" s="10">
        <v>32</v>
      </c>
      <c r="U721" s="10">
        <v>25</v>
      </c>
      <c r="V721" s="10">
        <v>36</v>
      </c>
      <c r="W721" s="10">
        <v>88</v>
      </c>
      <c r="X721" s="8">
        <v>1180.5</v>
      </c>
      <c r="Y721" s="1">
        <f t="shared" si="10"/>
        <v>424</v>
      </c>
    </row>
    <row r="722" spans="1:25" x14ac:dyDescent="0.2">
      <c r="A722" s="6" t="str">
        <f>IF(D722="","",COUNTA($D$10:D722)+24)</f>
        <v/>
      </c>
      <c r="B722" s="24"/>
      <c r="C722" s="6"/>
      <c r="D722" s="25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8"/>
      <c r="Y722" s="1" t="str">
        <f t="shared" si="10"/>
        <v/>
      </c>
    </row>
    <row r="723" spans="1:25" x14ac:dyDescent="0.2">
      <c r="A723" s="6">
        <f>IF(D723="","",COUNTA($D$10:D723)+24)</f>
        <v>425</v>
      </c>
      <c r="B723" s="24"/>
      <c r="C723" s="6"/>
      <c r="D723" s="25" t="s">
        <v>76</v>
      </c>
      <c r="E723" s="7">
        <v>2732</v>
      </c>
      <c r="F723" s="7">
        <v>13</v>
      </c>
      <c r="G723" s="7">
        <v>38</v>
      </c>
      <c r="H723" s="7">
        <v>30</v>
      </c>
      <c r="I723" s="7">
        <v>18</v>
      </c>
      <c r="J723" s="7">
        <v>49</v>
      </c>
      <c r="K723" s="7">
        <v>88</v>
      </c>
      <c r="L723" s="7">
        <v>199</v>
      </c>
      <c r="M723" s="7">
        <v>429</v>
      </c>
      <c r="N723" s="7">
        <v>372</v>
      </c>
      <c r="O723" s="7">
        <v>559</v>
      </c>
      <c r="P723" s="7">
        <v>334</v>
      </c>
      <c r="Q723" s="7">
        <v>167</v>
      </c>
      <c r="R723" s="7">
        <v>93</v>
      </c>
      <c r="S723" s="7">
        <v>119</v>
      </c>
      <c r="T723" s="7">
        <v>40</v>
      </c>
      <c r="U723" s="7">
        <v>29</v>
      </c>
      <c r="V723" s="7">
        <v>41</v>
      </c>
      <c r="W723" s="7">
        <v>114</v>
      </c>
      <c r="X723" s="17" t="s">
        <v>56</v>
      </c>
      <c r="Y723" s="1">
        <f t="shared" si="10"/>
        <v>425</v>
      </c>
    </row>
    <row r="724" spans="1:25" x14ac:dyDescent="0.2">
      <c r="A724" s="6" t="str">
        <f>IF(D724="","",COUNTA($D$10:D724)+24)</f>
        <v/>
      </c>
      <c r="B724" s="24"/>
      <c r="C724" s="6"/>
      <c r="D724" s="25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9"/>
      <c r="Y724" s="1" t="str">
        <f t="shared" si="10"/>
        <v/>
      </c>
    </row>
    <row r="725" spans="1:25" x14ac:dyDescent="0.2">
      <c r="A725" s="6">
        <f>IF(D725="","",COUNTA($D$10:D725)+24)</f>
        <v>426</v>
      </c>
      <c r="B725" s="24"/>
      <c r="C725" s="6"/>
      <c r="D725" s="25" t="s">
        <v>37</v>
      </c>
      <c r="E725" s="10">
        <v>138</v>
      </c>
      <c r="F725" s="13">
        <v>0</v>
      </c>
      <c r="G725" s="13">
        <v>0</v>
      </c>
      <c r="H725" s="10">
        <v>1</v>
      </c>
      <c r="I725" s="13">
        <v>0</v>
      </c>
      <c r="J725" s="10">
        <v>2</v>
      </c>
      <c r="K725" s="10">
        <v>3</v>
      </c>
      <c r="L725" s="10">
        <v>5</v>
      </c>
      <c r="M725" s="10">
        <v>7</v>
      </c>
      <c r="N725" s="10">
        <v>5</v>
      </c>
      <c r="O725" s="10">
        <v>27</v>
      </c>
      <c r="P725" s="10">
        <v>20</v>
      </c>
      <c r="Q725" s="10">
        <v>18</v>
      </c>
      <c r="R725" s="10">
        <v>9</v>
      </c>
      <c r="S725" s="10">
        <v>13</v>
      </c>
      <c r="T725" s="10">
        <v>8</v>
      </c>
      <c r="U725" s="10">
        <v>3</v>
      </c>
      <c r="V725" s="10">
        <v>9</v>
      </c>
      <c r="W725" s="10">
        <v>8</v>
      </c>
      <c r="X725" s="8">
        <v>1870</v>
      </c>
      <c r="Y725" s="1">
        <f t="shared" si="10"/>
        <v>426</v>
      </c>
    </row>
    <row r="726" spans="1:25" x14ac:dyDescent="0.2">
      <c r="A726" s="6">
        <f>IF(D726="","",COUNTA($D$10:D726)+24)</f>
        <v>427</v>
      </c>
      <c r="B726" s="24"/>
      <c r="C726" s="6"/>
      <c r="D726" s="25" t="s">
        <v>38</v>
      </c>
      <c r="E726" s="10">
        <v>574</v>
      </c>
      <c r="F726" s="10">
        <v>1</v>
      </c>
      <c r="G726" s="10">
        <v>2</v>
      </c>
      <c r="H726" s="10">
        <v>1</v>
      </c>
      <c r="I726" s="10">
        <v>2</v>
      </c>
      <c r="J726" s="10">
        <v>8</v>
      </c>
      <c r="K726" s="10">
        <v>3</v>
      </c>
      <c r="L726" s="10">
        <v>7</v>
      </c>
      <c r="M726" s="10">
        <v>14</v>
      </c>
      <c r="N726" s="10">
        <v>44</v>
      </c>
      <c r="O726" s="10">
        <v>75</v>
      </c>
      <c r="P726" s="10">
        <v>89</v>
      </c>
      <c r="Q726" s="10">
        <v>68</v>
      </c>
      <c r="R726" s="10">
        <v>47</v>
      </c>
      <c r="S726" s="10">
        <v>68</v>
      </c>
      <c r="T726" s="10">
        <v>40</v>
      </c>
      <c r="U726" s="10">
        <v>30</v>
      </c>
      <c r="V726" s="10">
        <v>50</v>
      </c>
      <c r="W726" s="10">
        <v>25</v>
      </c>
      <c r="X726" s="8">
        <v>2058</v>
      </c>
      <c r="Y726" s="1">
        <f t="shared" si="10"/>
        <v>427</v>
      </c>
    </row>
    <row r="727" spans="1:25" x14ac:dyDescent="0.2">
      <c r="A727" s="6">
        <f>IF(D727="","",COUNTA($D$10:D727)+24)</f>
        <v>428</v>
      </c>
      <c r="B727" s="24"/>
      <c r="C727" s="6"/>
      <c r="D727" s="25" t="s">
        <v>39</v>
      </c>
      <c r="E727" s="10">
        <v>82</v>
      </c>
      <c r="F727" s="13">
        <v>0</v>
      </c>
      <c r="G727" s="13">
        <v>0</v>
      </c>
      <c r="H727" s="13">
        <v>0</v>
      </c>
      <c r="I727" s="13">
        <v>0</v>
      </c>
      <c r="J727" s="13">
        <v>0</v>
      </c>
      <c r="K727" s="13">
        <v>0</v>
      </c>
      <c r="L727" s="10">
        <v>3</v>
      </c>
      <c r="M727" s="10">
        <v>3</v>
      </c>
      <c r="N727" s="10">
        <v>4</v>
      </c>
      <c r="O727" s="10">
        <v>6</v>
      </c>
      <c r="P727" s="10">
        <v>6</v>
      </c>
      <c r="Q727" s="10">
        <v>5</v>
      </c>
      <c r="R727" s="10">
        <v>5</v>
      </c>
      <c r="S727" s="10">
        <v>7</v>
      </c>
      <c r="T727" s="10">
        <v>7</v>
      </c>
      <c r="U727" s="10">
        <v>11</v>
      </c>
      <c r="V727" s="10">
        <v>22</v>
      </c>
      <c r="W727" s="10">
        <v>3</v>
      </c>
      <c r="X727" s="8">
        <v>4000</v>
      </c>
      <c r="Y727" s="1">
        <f t="shared" si="10"/>
        <v>428</v>
      </c>
    </row>
    <row r="728" spans="1:25" x14ac:dyDescent="0.2">
      <c r="A728" s="6" t="str">
        <f>IF(D728="","",COUNTA($D$10:D728)-10)</f>
        <v/>
      </c>
      <c r="B728" s="24"/>
      <c r="C728" s="6"/>
      <c r="D728" s="25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8"/>
      <c r="Y728" s="1" t="str">
        <f t="shared" si="10"/>
        <v/>
      </c>
    </row>
    <row r="729" spans="1:25" x14ac:dyDescent="0.2">
      <c r="A729" s="6"/>
      <c r="B729" s="9" t="s">
        <v>66</v>
      </c>
      <c r="C729" s="6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8"/>
    </row>
    <row r="730" spans="1:25" x14ac:dyDescent="0.2">
      <c r="A730" s="6"/>
      <c r="B730" s="24"/>
      <c r="C730" s="6"/>
      <c r="D730" s="25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8"/>
    </row>
    <row r="731" spans="1:25" x14ac:dyDescent="0.2">
      <c r="A731" s="6">
        <v>429</v>
      </c>
      <c r="B731" s="24"/>
      <c r="C731" s="25" t="s">
        <v>32</v>
      </c>
      <c r="E731" s="7">
        <v>6197</v>
      </c>
      <c r="F731" s="7">
        <v>34</v>
      </c>
      <c r="G731" s="7">
        <v>349</v>
      </c>
      <c r="H731" s="7">
        <v>255</v>
      </c>
      <c r="I731" s="7">
        <v>184</v>
      </c>
      <c r="J731" s="7">
        <v>364</v>
      </c>
      <c r="K731" s="7">
        <v>523</v>
      </c>
      <c r="L731" s="7">
        <v>816</v>
      </c>
      <c r="M731" s="7">
        <v>1284</v>
      </c>
      <c r="N731" s="7">
        <v>652</v>
      </c>
      <c r="O731" s="7">
        <v>663</v>
      </c>
      <c r="P731" s="7">
        <v>289</v>
      </c>
      <c r="Q731" s="7">
        <v>166</v>
      </c>
      <c r="R731" s="7">
        <v>79</v>
      </c>
      <c r="S731" s="7">
        <v>127</v>
      </c>
      <c r="T731" s="7">
        <v>59</v>
      </c>
      <c r="U731" s="7">
        <v>44</v>
      </c>
      <c r="V731" s="7">
        <v>86</v>
      </c>
      <c r="W731" s="7">
        <v>223</v>
      </c>
      <c r="X731" s="8">
        <v>641.5</v>
      </c>
      <c r="Y731" s="1">
        <f t="shared" si="10"/>
        <v>429</v>
      </c>
    </row>
    <row r="732" spans="1:25" x14ac:dyDescent="0.2">
      <c r="A732" s="6" t="str">
        <f>IF(D732="","",COUNTA($D$10:D732)-11)</f>
        <v/>
      </c>
      <c r="B732" s="24"/>
      <c r="C732" s="6"/>
      <c r="D732" s="25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8"/>
      <c r="Y732" s="1" t="str">
        <f t="shared" si="10"/>
        <v/>
      </c>
    </row>
    <row r="733" spans="1:25" x14ac:dyDescent="0.2">
      <c r="A733" s="6">
        <f>IF(D733="","",COUNTA($D$10:D733)+25)</f>
        <v>430</v>
      </c>
      <c r="B733" s="24"/>
      <c r="C733" s="6"/>
      <c r="D733" s="25" t="s">
        <v>21</v>
      </c>
      <c r="E733" s="10">
        <v>129</v>
      </c>
      <c r="F733" s="10">
        <v>4</v>
      </c>
      <c r="G733" s="10">
        <v>32</v>
      </c>
      <c r="H733" s="10">
        <v>16</v>
      </c>
      <c r="I733" s="10">
        <v>9</v>
      </c>
      <c r="J733" s="10">
        <v>13</v>
      </c>
      <c r="K733" s="10">
        <v>16</v>
      </c>
      <c r="L733" s="10">
        <v>15</v>
      </c>
      <c r="M733" s="10">
        <v>13</v>
      </c>
      <c r="N733" s="10">
        <v>7</v>
      </c>
      <c r="O733" s="10">
        <v>1</v>
      </c>
      <c r="P733" s="13">
        <v>0</v>
      </c>
      <c r="Q733" s="10">
        <v>1</v>
      </c>
      <c r="R733" s="13">
        <v>0</v>
      </c>
      <c r="S733" s="13">
        <v>0</v>
      </c>
      <c r="T733" s="13">
        <v>0</v>
      </c>
      <c r="U733" s="13">
        <v>0</v>
      </c>
      <c r="V733" s="13">
        <v>0</v>
      </c>
      <c r="W733" s="10">
        <v>2</v>
      </c>
      <c r="X733" s="8">
        <v>180</v>
      </c>
      <c r="Y733" s="1">
        <f t="shared" si="10"/>
        <v>430</v>
      </c>
    </row>
    <row r="734" spans="1:25" x14ac:dyDescent="0.2">
      <c r="A734" s="6">
        <f>IF(D734="","",COUNTA($D$10:D734)+25)</f>
        <v>431</v>
      </c>
      <c r="B734" s="24"/>
      <c r="C734" s="6"/>
      <c r="D734" s="25" t="s">
        <v>22</v>
      </c>
      <c r="E734" s="10">
        <v>3</v>
      </c>
      <c r="F734" s="13">
        <v>0</v>
      </c>
      <c r="G734" s="13">
        <v>0</v>
      </c>
      <c r="H734" s="10">
        <v>2</v>
      </c>
      <c r="I734" s="13">
        <v>0</v>
      </c>
      <c r="J734" s="10">
        <v>1</v>
      </c>
      <c r="K734" s="13">
        <v>0</v>
      </c>
      <c r="L734" s="13">
        <v>0</v>
      </c>
      <c r="M734" s="13">
        <v>0</v>
      </c>
      <c r="N734" s="13">
        <v>0</v>
      </c>
      <c r="O734" s="13">
        <v>0</v>
      </c>
      <c r="P734" s="13">
        <v>0</v>
      </c>
      <c r="Q734" s="13">
        <v>0</v>
      </c>
      <c r="R734" s="13">
        <v>0</v>
      </c>
      <c r="S734" s="13">
        <v>0</v>
      </c>
      <c r="T734" s="13">
        <v>0</v>
      </c>
      <c r="U734" s="13">
        <v>0</v>
      </c>
      <c r="V734" s="13">
        <v>0</v>
      </c>
      <c r="W734" s="13">
        <v>0</v>
      </c>
      <c r="X734" s="8">
        <v>100</v>
      </c>
      <c r="Y734" s="1">
        <f t="shared" si="10"/>
        <v>431</v>
      </c>
    </row>
    <row r="735" spans="1:25" x14ac:dyDescent="0.2">
      <c r="A735" s="6">
        <f>IF(D735="","",COUNTA($D$10:D735)+25)</f>
        <v>432</v>
      </c>
      <c r="B735" s="24"/>
      <c r="C735" s="6"/>
      <c r="D735" s="25" t="s">
        <v>23</v>
      </c>
      <c r="E735" s="10">
        <v>108</v>
      </c>
      <c r="F735" s="13">
        <v>0</v>
      </c>
      <c r="G735" s="10">
        <v>19</v>
      </c>
      <c r="H735" s="10">
        <v>10</v>
      </c>
      <c r="I735" s="10">
        <v>4</v>
      </c>
      <c r="J735" s="10">
        <v>14</v>
      </c>
      <c r="K735" s="10">
        <v>14</v>
      </c>
      <c r="L735" s="10">
        <v>13</v>
      </c>
      <c r="M735" s="10">
        <v>27</v>
      </c>
      <c r="N735" s="10">
        <v>5</v>
      </c>
      <c r="O735" s="13">
        <v>0</v>
      </c>
      <c r="P735" s="13">
        <v>0</v>
      </c>
      <c r="Q735" s="13">
        <v>0</v>
      </c>
      <c r="R735" s="13">
        <v>0</v>
      </c>
      <c r="S735" s="13">
        <v>0</v>
      </c>
      <c r="T735" s="13">
        <v>0</v>
      </c>
      <c r="U735" s="13">
        <v>0</v>
      </c>
      <c r="V735" s="13">
        <v>0</v>
      </c>
      <c r="W735" s="10">
        <v>2</v>
      </c>
      <c r="X735" s="8">
        <v>290</v>
      </c>
      <c r="Y735" s="1">
        <f t="shared" si="10"/>
        <v>432</v>
      </c>
    </row>
    <row r="736" spans="1:25" x14ac:dyDescent="0.2">
      <c r="A736" s="6" t="str">
        <f>IF(D736="","",COUNTA($D$10:D736)+25)</f>
        <v/>
      </c>
      <c r="B736" s="24"/>
      <c r="C736" s="6"/>
      <c r="D736" s="25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8"/>
      <c r="Y736" s="1" t="str">
        <f t="shared" ref="Y736:Y801" si="11">A736</f>
        <v/>
      </c>
    </row>
    <row r="737" spans="1:25" x14ac:dyDescent="0.2">
      <c r="A737" s="6">
        <f>IF(D737="","",COUNTA($D$10:D737)+25)</f>
        <v>433</v>
      </c>
      <c r="B737" s="24"/>
      <c r="C737" s="6"/>
      <c r="D737" s="25" t="s">
        <v>24</v>
      </c>
      <c r="E737" s="10">
        <v>289</v>
      </c>
      <c r="F737" s="10">
        <v>3</v>
      </c>
      <c r="G737" s="10">
        <v>48</v>
      </c>
      <c r="H737" s="10">
        <v>19</v>
      </c>
      <c r="I737" s="10">
        <v>26</v>
      </c>
      <c r="J737" s="10">
        <v>31</v>
      </c>
      <c r="K737" s="10">
        <v>42</v>
      </c>
      <c r="L737" s="10">
        <v>36</v>
      </c>
      <c r="M737" s="10">
        <v>52</v>
      </c>
      <c r="N737" s="10">
        <v>13</v>
      </c>
      <c r="O737" s="10">
        <v>9</v>
      </c>
      <c r="P737" s="13">
        <v>0</v>
      </c>
      <c r="Q737" s="10">
        <v>3</v>
      </c>
      <c r="R737" s="13">
        <v>0</v>
      </c>
      <c r="S737" s="10">
        <v>1</v>
      </c>
      <c r="T737" s="13">
        <v>0</v>
      </c>
      <c r="U737" s="10">
        <v>1</v>
      </c>
      <c r="V737" s="13">
        <v>0</v>
      </c>
      <c r="W737" s="10">
        <v>5</v>
      </c>
      <c r="X737" s="8">
        <v>300</v>
      </c>
      <c r="Y737" s="1">
        <f t="shared" si="11"/>
        <v>433</v>
      </c>
    </row>
    <row r="738" spans="1:25" x14ac:dyDescent="0.2">
      <c r="A738" s="6">
        <f>IF(D738="","",COUNTA($D$10:D738)+25)</f>
        <v>434</v>
      </c>
      <c r="B738" s="24"/>
      <c r="C738" s="6"/>
      <c r="D738" s="25" t="s">
        <v>25</v>
      </c>
      <c r="E738" s="10">
        <v>630</v>
      </c>
      <c r="F738" s="10">
        <v>6</v>
      </c>
      <c r="G738" s="10">
        <v>60</v>
      </c>
      <c r="H738" s="10">
        <v>52</v>
      </c>
      <c r="I738" s="10">
        <v>37</v>
      </c>
      <c r="J738" s="10">
        <v>53</v>
      </c>
      <c r="K738" s="10">
        <v>70</v>
      </c>
      <c r="L738" s="10">
        <v>106</v>
      </c>
      <c r="M738" s="10">
        <v>136</v>
      </c>
      <c r="N738" s="10">
        <v>49</v>
      </c>
      <c r="O738" s="10">
        <v>35</v>
      </c>
      <c r="P738" s="10">
        <v>7</v>
      </c>
      <c r="Q738" s="10">
        <v>2</v>
      </c>
      <c r="R738" s="13">
        <v>0</v>
      </c>
      <c r="S738" s="10">
        <v>1</v>
      </c>
      <c r="T738" s="13">
        <v>0</v>
      </c>
      <c r="U738" s="13">
        <v>0</v>
      </c>
      <c r="V738" s="13">
        <v>0</v>
      </c>
      <c r="W738" s="10">
        <v>16</v>
      </c>
      <c r="X738" s="8">
        <v>400</v>
      </c>
      <c r="Y738" s="1">
        <f t="shared" si="11"/>
        <v>434</v>
      </c>
    </row>
    <row r="739" spans="1:25" x14ac:dyDescent="0.2">
      <c r="A739" s="6" t="str">
        <f>IF(D739="","",COUNTA($D$10:D739)+25)</f>
        <v/>
      </c>
      <c r="B739" s="24"/>
      <c r="C739" s="6"/>
      <c r="D739" s="25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8"/>
      <c r="Y739" s="1" t="str">
        <f t="shared" si="11"/>
        <v/>
      </c>
    </row>
    <row r="740" spans="1:25" x14ac:dyDescent="0.2">
      <c r="A740" s="6">
        <f>IF(D740="","",COUNTA($D$10:D740)+25)</f>
        <v>435</v>
      </c>
      <c r="B740" s="24"/>
      <c r="C740" s="6"/>
      <c r="D740" s="25" t="s">
        <v>76</v>
      </c>
      <c r="E740" s="7">
        <v>919</v>
      </c>
      <c r="F740" s="7">
        <v>9</v>
      </c>
      <c r="G740" s="7">
        <v>108</v>
      </c>
      <c r="H740" s="7">
        <v>71</v>
      </c>
      <c r="I740" s="7">
        <v>63</v>
      </c>
      <c r="J740" s="7">
        <v>84</v>
      </c>
      <c r="K740" s="7">
        <v>112</v>
      </c>
      <c r="L740" s="7">
        <v>142</v>
      </c>
      <c r="M740" s="7">
        <v>188</v>
      </c>
      <c r="N740" s="7">
        <v>62</v>
      </c>
      <c r="O740" s="7">
        <v>44</v>
      </c>
      <c r="P740" s="7">
        <v>7</v>
      </c>
      <c r="Q740" s="7">
        <v>5</v>
      </c>
      <c r="R740" s="14">
        <v>0</v>
      </c>
      <c r="S740" s="7">
        <v>2</v>
      </c>
      <c r="T740" s="14">
        <v>0</v>
      </c>
      <c r="U740" s="7">
        <v>1</v>
      </c>
      <c r="V740" s="14">
        <v>0</v>
      </c>
      <c r="W740" s="7">
        <v>21</v>
      </c>
      <c r="X740" s="17" t="s">
        <v>56</v>
      </c>
      <c r="Y740" s="1">
        <f t="shared" si="11"/>
        <v>435</v>
      </c>
    </row>
    <row r="741" spans="1:25" x14ac:dyDescent="0.2">
      <c r="A741" s="6" t="str">
        <f>IF(D741="","",COUNTA($D$10:D741)+25)</f>
        <v/>
      </c>
      <c r="B741" s="24"/>
      <c r="C741" s="6"/>
      <c r="D741" s="25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9"/>
      <c r="Y741" s="1" t="str">
        <f t="shared" si="11"/>
        <v/>
      </c>
    </row>
    <row r="742" spans="1:25" x14ac:dyDescent="0.2">
      <c r="A742" s="6">
        <f>IF(D742="","",COUNTA($D$10:D742)+25)</f>
        <v>436</v>
      </c>
      <c r="B742" s="24"/>
      <c r="C742" s="6"/>
      <c r="D742" s="25" t="s">
        <v>26</v>
      </c>
      <c r="E742" s="10">
        <v>170</v>
      </c>
      <c r="F742" s="13">
        <v>0</v>
      </c>
      <c r="G742" s="10">
        <v>7</v>
      </c>
      <c r="H742" s="10">
        <v>15</v>
      </c>
      <c r="I742" s="10">
        <v>3</v>
      </c>
      <c r="J742" s="10">
        <v>14</v>
      </c>
      <c r="K742" s="10">
        <v>21</v>
      </c>
      <c r="L742" s="10">
        <v>29</v>
      </c>
      <c r="M742" s="10">
        <v>31</v>
      </c>
      <c r="N742" s="10">
        <v>18</v>
      </c>
      <c r="O742" s="10">
        <v>21</v>
      </c>
      <c r="P742" s="10">
        <v>2</v>
      </c>
      <c r="Q742" s="10">
        <v>2</v>
      </c>
      <c r="R742" s="13">
        <v>0</v>
      </c>
      <c r="S742" s="10">
        <v>1</v>
      </c>
      <c r="T742" s="13">
        <v>0</v>
      </c>
      <c r="U742" s="13">
        <v>0</v>
      </c>
      <c r="V742" s="13">
        <v>0</v>
      </c>
      <c r="W742" s="10">
        <v>6</v>
      </c>
      <c r="X742" s="8">
        <v>537</v>
      </c>
      <c r="Y742" s="1">
        <f t="shared" si="11"/>
        <v>436</v>
      </c>
    </row>
    <row r="743" spans="1:25" x14ac:dyDescent="0.2">
      <c r="A743" s="6" t="str">
        <f>IF(D743="","",COUNTA($D$10:D743)+25)</f>
        <v/>
      </c>
      <c r="B743" s="24"/>
      <c r="C743" s="6"/>
      <c r="D743" s="25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8"/>
      <c r="Y743" s="1" t="str">
        <f t="shared" si="11"/>
        <v/>
      </c>
    </row>
    <row r="744" spans="1:25" x14ac:dyDescent="0.2">
      <c r="A744" s="6">
        <f>IF(D744="","",COUNTA($D$10:D744)+25)</f>
        <v>437</v>
      </c>
      <c r="B744" s="24"/>
      <c r="C744" s="6"/>
      <c r="D744" s="25" t="s">
        <v>27</v>
      </c>
      <c r="E744" s="10">
        <v>1471</v>
      </c>
      <c r="F744" s="10">
        <v>5</v>
      </c>
      <c r="G744" s="10">
        <v>107</v>
      </c>
      <c r="H744" s="10">
        <v>78</v>
      </c>
      <c r="I744" s="10">
        <v>69</v>
      </c>
      <c r="J744" s="10">
        <v>141</v>
      </c>
      <c r="K744" s="10">
        <v>184</v>
      </c>
      <c r="L744" s="10">
        <v>247</v>
      </c>
      <c r="M744" s="10">
        <v>342</v>
      </c>
      <c r="N744" s="10">
        <v>123</v>
      </c>
      <c r="O744" s="10">
        <v>92</v>
      </c>
      <c r="P744" s="10">
        <v>20</v>
      </c>
      <c r="Q744" s="10">
        <v>11</v>
      </c>
      <c r="R744" s="10">
        <v>2</v>
      </c>
      <c r="S744" s="10">
        <v>2</v>
      </c>
      <c r="T744" s="10">
        <v>1</v>
      </c>
      <c r="U744" s="13">
        <v>0</v>
      </c>
      <c r="V744" s="10">
        <v>2</v>
      </c>
      <c r="W744" s="10">
        <v>45</v>
      </c>
      <c r="X744" s="8">
        <v>500</v>
      </c>
      <c r="Y744" s="1">
        <f t="shared" si="11"/>
        <v>437</v>
      </c>
    </row>
    <row r="745" spans="1:25" x14ac:dyDescent="0.2">
      <c r="A745" s="6">
        <f>IF(D745="","",COUNTA($D$10:D745)+25)</f>
        <v>438</v>
      </c>
      <c r="B745" s="24"/>
      <c r="C745" s="6"/>
      <c r="D745" s="25" t="s">
        <v>28</v>
      </c>
      <c r="E745" s="10">
        <v>1695</v>
      </c>
      <c r="F745" s="10">
        <v>10</v>
      </c>
      <c r="G745" s="10">
        <v>63</v>
      </c>
      <c r="H745" s="10">
        <v>47</v>
      </c>
      <c r="I745" s="10">
        <v>26</v>
      </c>
      <c r="J745" s="10">
        <v>66</v>
      </c>
      <c r="K745" s="10">
        <v>124</v>
      </c>
      <c r="L745" s="10">
        <v>259</v>
      </c>
      <c r="M745" s="10">
        <v>458</v>
      </c>
      <c r="N745" s="10">
        <v>237</v>
      </c>
      <c r="O745" s="10">
        <v>206</v>
      </c>
      <c r="P745" s="10">
        <v>70</v>
      </c>
      <c r="Q745" s="10">
        <v>27</v>
      </c>
      <c r="R745" s="10">
        <v>10</v>
      </c>
      <c r="S745" s="10">
        <v>11</v>
      </c>
      <c r="T745" s="10">
        <v>4</v>
      </c>
      <c r="U745" s="10">
        <v>2</v>
      </c>
      <c r="V745" s="10">
        <v>7</v>
      </c>
      <c r="W745" s="10">
        <v>68</v>
      </c>
      <c r="X745" s="8">
        <v>650</v>
      </c>
      <c r="Y745" s="1">
        <f t="shared" si="11"/>
        <v>438</v>
      </c>
    </row>
    <row r="746" spans="1:25" x14ac:dyDescent="0.2">
      <c r="A746" s="6" t="str">
        <f>IF(D746="","",COUNTA($D$10:D746)+25)</f>
        <v/>
      </c>
      <c r="B746" s="24"/>
      <c r="C746" s="6"/>
      <c r="D746" s="25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8"/>
      <c r="Y746" s="1" t="str">
        <f t="shared" si="11"/>
        <v/>
      </c>
    </row>
    <row r="747" spans="1:25" x14ac:dyDescent="0.2">
      <c r="A747" s="6">
        <f>IF(D747="","",COUNTA($D$10:D747)+25)</f>
        <v>439</v>
      </c>
      <c r="B747" s="24"/>
      <c r="C747" s="6"/>
      <c r="D747" s="25" t="s">
        <v>76</v>
      </c>
      <c r="E747" s="7">
        <v>3166</v>
      </c>
      <c r="F747" s="7">
        <v>15</v>
      </c>
      <c r="G747" s="7">
        <v>170</v>
      </c>
      <c r="H747" s="7">
        <v>125</v>
      </c>
      <c r="I747" s="7">
        <v>95</v>
      </c>
      <c r="J747" s="7">
        <v>207</v>
      </c>
      <c r="K747" s="7">
        <v>308</v>
      </c>
      <c r="L747" s="7">
        <v>506</v>
      </c>
      <c r="M747" s="7">
        <v>800</v>
      </c>
      <c r="N747" s="7">
        <v>360</v>
      </c>
      <c r="O747" s="7">
        <v>298</v>
      </c>
      <c r="P747" s="7">
        <v>90</v>
      </c>
      <c r="Q747" s="7">
        <v>38</v>
      </c>
      <c r="R747" s="7">
        <v>12</v>
      </c>
      <c r="S747" s="7">
        <v>13</v>
      </c>
      <c r="T747" s="7">
        <v>5</v>
      </c>
      <c r="U747" s="7">
        <v>2</v>
      </c>
      <c r="V747" s="7">
        <v>9</v>
      </c>
      <c r="W747" s="7">
        <v>113</v>
      </c>
      <c r="X747" s="17" t="s">
        <v>56</v>
      </c>
      <c r="Y747" s="1">
        <f t="shared" si="11"/>
        <v>439</v>
      </c>
    </row>
    <row r="748" spans="1:25" x14ac:dyDescent="0.2">
      <c r="A748" s="6" t="str">
        <f>IF(D748="","",COUNTA($D$10:D748)+25)</f>
        <v/>
      </c>
      <c r="B748" s="24"/>
      <c r="C748" s="6"/>
      <c r="D748" s="25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9"/>
      <c r="Y748" s="1" t="str">
        <f t="shared" si="11"/>
        <v/>
      </c>
    </row>
    <row r="749" spans="1:25" x14ac:dyDescent="0.2">
      <c r="A749" s="6">
        <f>IF(D749="","",COUNTA($D$10:D749)+25)</f>
        <v>440</v>
      </c>
      <c r="B749" s="24"/>
      <c r="C749" s="6"/>
      <c r="D749" s="25" t="s">
        <v>29</v>
      </c>
      <c r="E749" s="10">
        <v>65</v>
      </c>
      <c r="F749" s="13">
        <v>0</v>
      </c>
      <c r="G749" s="13">
        <v>0</v>
      </c>
      <c r="H749" s="13">
        <v>0</v>
      </c>
      <c r="I749" s="10">
        <v>3</v>
      </c>
      <c r="J749" s="10">
        <v>1</v>
      </c>
      <c r="K749" s="10">
        <v>7</v>
      </c>
      <c r="L749" s="10">
        <v>9</v>
      </c>
      <c r="M749" s="10">
        <v>11</v>
      </c>
      <c r="N749" s="10">
        <v>9</v>
      </c>
      <c r="O749" s="10">
        <v>8</v>
      </c>
      <c r="P749" s="10">
        <v>8</v>
      </c>
      <c r="Q749" s="10">
        <v>3</v>
      </c>
      <c r="R749" s="13">
        <v>0</v>
      </c>
      <c r="S749" s="10">
        <v>1</v>
      </c>
      <c r="T749" s="10">
        <v>2</v>
      </c>
      <c r="U749" s="13">
        <v>0</v>
      </c>
      <c r="V749" s="10">
        <v>1</v>
      </c>
      <c r="W749" s="10">
        <v>2</v>
      </c>
      <c r="X749" s="8">
        <v>812</v>
      </c>
      <c r="Y749" s="1">
        <f t="shared" si="11"/>
        <v>440</v>
      </c>
    </row>
    <row r="750" spans="1:25" x14ac:dyDescent="0.2">
      <c r="A750" s="6" t="str">
        <f>IF(D750="","",COUNTA($D$10:D750)+25)</f>
        <v/>
      </c>
      <c r="B750" s="24"/>
      <c r="C750" s="6"/>
      <c r="D750" s="25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8"/>
    </row>
    <row r="751" spans="1:25" x14ac:dyDescent="0.2">
      <c r="A751" s="6">
        <f>IF(D751="","",COUNTA($D$10:D751)+25)</f>
        <v>441</v>
      </c>
      <c r="B751" s="24"/>
      <c r="C751" s="6"/>
      <c r="D751" s="25" t="s">
        <v>30</v>
      </c>
      <c r="E751" s="10">
        <v>462</v>
      </c>
      <c r="F751" s="10">
        <v>1</v>
      </c>
      <c r="G751" s="10">
        <v>4</v>
      </c>
      <c r="H751" s="10">
        <v>10</v>
      </c>
      <c r="I751" s="10">
        <v>5</v>
      </c>
      <c r="J751" s="10">
        <v>14</v>
      </c>
      <c r="K751" s="10">
        <v>27</v>
      </c>
      <c r="L751" s="10">
        <v>49</v>
      </c>
      <c r="M751" s="10">
        <v>101</v>
      </c>
      <c r="N751" s="10">
        <v>72</v>
      </c>
      <c r="O751" s="10">
        <v>87</v>
      </c>
      <c r="P751" s="10">
        <v>38</v>
      </c>
      <c r="Q751" s="10">
        <v>14</v>
      </c>
      <c r="R751" s="10">
        <v>9</v>
      </c>
      <c r="S751" s="10">
        <v>3</v>
      </c>
      <c r="T751" s="10">
        <v>7</v>
      </c>
      <c r="U751" s="10">
        <v>4</v>
      </c>
      <c r="V751" s="10">
        <v>5</v>
      </c>
      <c r="W751" s="10">
        <v>12</v>
      </c>
      <c r="X751" s="8">
        <v>812.5</v>
      </c>
      <c r="Y751" s="1">
        <f t="shared" si="11"/>
        <v>441</v>
      </c>
    </row>
    <row r="752" spans="1:25" x14ac:dyDescent="0.2">
      <c r="A752" s="6">
        <f>IF(D752="","",COUNTA($D$10:D752)+25)</f>
        <v>442</v>
      </c>
      <c r="B752" s="24"/>
      <c r="C752" s="6"/>
      <c r="D752" s="25" t="s">
        <v>31</v>
      </c>
      <c r="E752" s="10">
        <v>856</v>
      </c>
      <c r="F752" s="10">
        <v>5</v>
      </c>
      <c r="G752" s="10">
        <v>9</v>
      </c>
      <c r="H752" s="10">
        <v>5</v>
      </c>
      <c r="I752" s="10">
        <v>1</v>
      </c>
      <c r="J752" s="10">
        <v>13</v>
      </c>
      <c r="K752" s="10">
        <v>16</v>
      </c>
      <c r="L752" s="10">
        <v>47</v>
      </c>
      <c r="M752" s="10">
        <v>104</v>
      </c>
      <c r="N752" s="10">
        <v>101</v>
      </c>
      <c r="O752" s="10">
        <v>165</v>
      </c>
      <c r="P752" s="10">
        <v>112</v>
      </c>
      <c r="Q752" s="10">
        <v>68</v>
      </c>
      <c r="R752" s="10">
        <v>32</v>
      </c>
      <c r="S752" s="10">
        <v>69</v>
      </c>
      <c r="T752" s="10">
        <v>20</v>
      </c>
      <c r="U752" s="10">
        <v>15</v>
      </c>
      <c r="V752" s="10">
        <v>25</v>
      </c>
      <c r="W752" s="10">
        <v>49</v>
      </c>
      <c r="X752" s="8">
        <v>1244</v>
      </c>
      <c r="Y752" s="1">
        <f t="shared" si="11"/>
        <v>442</v>
      </c>
    </row>
    <row r="753" spans="1:25" x14ac:dyDescent="0.2">
      <c r="A753" s="6" t="str">
        <f>IF(D753="","",COUNTA($D$10:D753)+25)</f>
        <v/>
      </c>
      <c r="B753" s="24"/>
      <c r="C753" s="6"/>
      <c r="D753" s="25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8"/>
      <c r="Y753" s="1" t="str">
        <f t="shared" si="11"/>
        <v/>
      </c>
    </row>
    <row r="754" spans="1:25" x14ac:dyDescent="0.2">
      <c r="A754" s="6">
        <f>IF(D754="","",COUNTA($D$10:D754)+25)</f>
        <v>443</v>
      </c>
      <c r="B754" s="24"/>
      <c r="C754" s="6"/>
      <c r="D754" s="25" t="s">
        <v>76</v>
      </c>
      <c r="E754" s="7">
        <v>1318</v>
      </c>
      <c r="F754" s="7">
        <v>6</v>
      </c>
      <c r="G754" s="7">
        <v>13</v>
      </c>
      <c r="H754" s="7">
        <v>15</v>
      </c>
      <c r="I754" s="7">
        <v>6</v>
      </c>
      <c r="J754" s="7">
        <v>27</v>
      </c>
      <c r="K754" s="7">
        <v>43</v>
      </c>
      <c r="L754" s="7">
        <v>96</v>
      </c>
      <c r="M754" s="7">
        <v>205</v>
      </c>
      <c r="N754" s="7">
        <v>173</v>
      </c>
      <c r="O754" s="7">
        <v>252</v>
      </c>
      <c r="P754" s="7">
        <v>150</v>
      </c>
      <c r="Q754" s="7">
        <v>82</v>
      </c>
      <c r="R754" s="7">
        <v>41</v>
      </c>
      <c r="S754" s="7">
        <v>72</v>
      </c>
      <c r="T754" s="7">
        <v>27</v>
      </c>
      <c r="U754" s="7">
        <v>19</v>
      </c>
      <c r="V754" s="7">
        <v>30</v>
      </c>
      <c r="W754" s="7">
        <v>61</v>
      </c>
      <c r="X754" s="17" t="s">
        <v>56</v>
      </c>
      <c r="Y754" s="1">
        <f t="shared" si="11"/>
        <v>443</v>
      </c>
    </row>
    <row r="755" spans="1:25" x14ac:dyDescent="0.2">
      <c r="A755" s="6" t="str">
        <f>IF(D755="","",COUNTA($D$10:D755)+25)</f>
        <v/>
      </c>
      <c r="B755" s="24"/>
      <c r="C755" s="6"/>
      <c r="D755" s="25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9"/>
      <c r="Y755" s="1" t="str">
        <f t="shared" si="11"/>
        <v/>
      </c>
    </row>
    <row r="756" spans="1:25" x14ac:dyDescent="0.2">
      <c r="A756" s="6">
        <f>IF(D756="","",COUNTA($D$10:D756)+25)</f>
        <v>444</v>
      </c>
      <c r="B756" s="24"/>
      <c r="C756" s="6"/>
      <c r="D756" s="25" t="s">
        <v>37</v>
      </c>
      <c r="E756" s="10">
        <v>42</v>
      </c>
      <c r="F756" s="13">
        <v>0</v>
      </c>
      <c r="G756" s="13">
        <v>0</v>
      </c>
      <c r="H756" s="10">
        <v>1</v>
      </c>
      <c r="I756" s="13">
        <v>0</v>
      </c>
      <c r="J756" s="13">
        <v>0</v>
      </c>
      <c r="K756" s="13">
        <v>0</v>
      </c>
      <c r="L756" s="13">
        <v>0</v>
      </c>
      <c r="M756" s="10">
        <v>1</v>
      </c>
      <c r="N756" s="10">
        <v>1</v>
      </c>
      <c r="O756" s="10">
        <v>8</v>
      </c>
      <c r="P756" s="10">
        <v>3</v>
      </c>
      <c r="Q756" s="10">
        <v>8</v>
      </c>
      <c r="R756" s="10">
        <v>5</v>
      </c>
      <c r="S756" s="10">
        <v>5</v>
      </c>
      <c r="T756" s="10">
        <v>2</v>
      </c>
      <c r="U756" s="10">
        <v>1</v>
      </c>
      <c r="V756" s="10">
        <v>5</v>
      </c>
      <c r="W756" s="10">
        <v>2</v>
      </c>
      <c r="X756" s="8">
        <v>2246.5</v>
      </c>
      <c r="Y756" s="1">
        <f t="shared" si="11"/>
        <v>444</v>
      </c>
    </row>
    <row r="757" spans="1:25" x14ac:dyDescent="0.2">
      <c r="A757" s="6">
        <f>IF(D757="","",COUNTA($D$10:D757)+25)</f>
        <v>445</v>
      </c>
      <c r="B757" s="24"/>
      <c r="C757" s="6"/>
      <c r="D757" s="25" t="s">
        <v>38</v>
      </c>
      <c r="E757" s="10">
        <v>229</v>
      </c>
      <c r="F757" s="13">
        <v>0</v>
      </c>
      <c r="G757" s="13">
        <v>0</v>
      </c>
      <c r="H757" s="13">
        <v>0</v>
      </c>
      <c r="I757" s="10">
        <v>1</v>
      </c>
      <c r="J757" s="10">
        <v>3</v>
      </c>
      <c r="K757" s="10">
        <v>2</v>
      </c>
      <c r="L757" s="10">
        <v>5</v>
      </c>
      <c r="M757" s="10">
        <v>7</v>
      </c>
      <c r="N757" s="10">
        <v>14</v>
      </c>
      <c r="O757" s="10">
        <v>30</v>
      </c>
      <c r="P757" s="10">
        <v>26</v>
      </c>
      <c r="Q757" s="10">
        <v>25</v>
      </c>
      <c r="R757" s="10">
        <v>18</v>
      </c>
      <c r="S757" s="10">
        <v>29</v>
      </c>
      <c r="T757" s="10">
        <v>18</v>
      </c>
      <c r="U757" s="10">
        <v>14</v>
      </c>
      <c r="V757" s="10">
        <v>26</v>
      </c>
      <c r="W757" s="10">
        <v>11</v>
      </c>
      <c r="X757" s="8">
        <v>2222.5</v>
      </c>
      <c r="Y757" s="1">
        <f t="shared" si="11"/>
        <v>445</v>
      </c>
    </row>
    <row r="758" spans="1:25" x14ac:dyDescent="0.2">
      <c r="A758" s="6">
        <f>IF(D758="","",COUNTA($D$10:D758)+25)</f>
        <v>446</v>
      </c>
      <c r="B758" s="24"/>
      <c r="C758" s="6"/>
      <c r="D758" s="25" t="s">
        <v>39</v>
      </c>
      <c r="E758" s="10">
        <v>48</v>
      </c>
      <c r="F758" s="13">
        <v>0</v>
      </c>
      <c r="G758" s="13">
        <v>0</v>
      </c>
      <c r="H758" s="13">
        <v>0</v>
      </c>
      <c r="I758" s="13">
        <v>0</v>
      </c>
      <c r="J758" s="13">
        <v>0</v>
      </c>
      <c r="K758" s="13">
        <v>0</v>
      </c>
      <c r="L758" s="10">
        <v>1</v>
      </c>
      <c r="M758" s="10">
        <v>1</v>
      </c>
      <c r="N758" s="10">
        <v>3</v>
      </c>
      <c r="O758" s="10">
        <v>1</v>
      </c>
      <c r="P758" s="10">
        <v>3</v>
      </c>
      <c r="Q758" s="10">
        <v>2</v>
      </c>
      <c r="R758" s="10">
        <v>3</v>
      </c>
      <c r="S758" s="10">
        <v>4</v>
      </c>
      <c r="T758" s="10">
        <v>5</v>
      </c>
      <c r="U758" s="10">
        <v>7</v>
      </c>
      <c r="V758" s="10">
        <v>15</v>
      </c>
      <c r="W758" s="10">
        <v>3</v>
      </c>
      <c r="X758" s="8">
        <v>4670</v>
      </c>
      <c r="Y758" s="1">
        <f t="shared" si="11"/>
        <v>446</v>
      </c>
    </row>
    <row r="759" spans="1:25" x14ac:dyDescent="0.2">
      <c r="A759" s="6" t="str">
        <f>IF(D759="","",COUNTA($D$10:D759)-11)</f>
        <v/>
      </c>
      <c r="B759" s="24"/>
      <c r="C759" s="6"/>
      <c r="D759" s="25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8"/>
      <c r="Y759" s="1" t="str">
        <f t="shared" si="11"/>
        <v/>
      </c>
    </row>
    <row r="760" spans="1:25" x14ac:dyDescent="0.2">
      <c r="A760" s="6">
        <v>447</v>
      </c>
      <c r="B760" s="24"/>
      <c r="C760" s="25" t="s">
        <v>33</v>
      </c>
      <c r="E760" s="7">
        <v>3975</v>
      </c>
      <c r="F760" s="7">
        <v>27</v>
      </c>
      <c r="G760" s="7">
        <v>167</v>
      </c>
      <c r="H760" s="7">
        <v>129</v>
      </c>
      <c r="I760" s="7">
        <v>89</v>
      </c>
      <c r="J760" s="7">
        <v>182</v>
      </c>
      <c r="K760" s="7">
        <v>243</v>
      </c>
      <c r="L760" s="7">
        <v>444</v>
      </c>
      <c r="M760" s="7">
        <v>812</v>
      </c>
      <c r="N760" s="7">
        <v>454</v>
      </c>
      <c r="O760" s="7">
        <v>499</v>
      </c>
      <c r="P760" s="7">
        <v>302</v>
      </c>
      <c r="Q760" s="7">
        <v>164</v>
      </c>
      <c r="R760" s="7">
        <v>93</v>
      </c>
      <c r="S760" s="7">
        <v>105</v>
      </c>
      <c r="T760" s="7">
        <v>45</v>
      </c>
      <c r="U760" s="7">
        <v>35</v>
      </c>
      <c r="V760" s="7">
        <v>48</v>
      </c>
      <c r="W760" s="7">
        <v>137</v>
      </c>
      <c r="X760" s="8">
        <v>741</v>
      </c>
      <c r="Y760" s="1">
        <f t="shared" si="11"/>
        <v>447</v>
      </c>
    </row>
    <row r="761" spans="1:25" x14ac:dyDescent="0.2">
      <c r="A761" s="6" t="str">
        <f>IF(D761="","",COUNTA($D$10:D761)-11)</f>
        <v/>
      </c>
      <c r="B761" s="24"/>
      <c r="C761" s="6"/>
      <c r="D761" s="25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8"/>
      <c r="Y761" s="1" t="str">
        <f t="shared" si="11"/>
        <v/>
      </c>
    </row>
    <row r="762" spans="1:25" x14ac:dyDescent="0.2">
      <c r="A762" s="6">
        <f>IF(D762="","",COUNTA($D$10:D762)+26)</f>
        <v>448</v>
      </c>
      <c r="B762" s="24"/>
      <c r="C762" s="6"/>
      <c r="D762" s="25" t="s">
        <v>21</v>
      </c>
      <c r="E762" s="10">
        <v>35</v>
      </c>
      <c r="F762" s="13">
        <v>0</v>
      </c>
      <c r="G762" s="10">
        <v>6</v>
      </c>
      <c r="H762" s="10">
        <v>3</v>
      </c>
      <c r="I762" s="10">
        <v>1</v>
      </c>
      <c r="J762" s="10">
        <v>5</v>
      </c>
      <c r="K762" s="10">
        <v>4</v>
      </c>
      <c r="L762" s="10">
        <v>8</v>
      </c>
      <c r="M762" s="10">
        <v>6</v>
      </c>
      <c r="N762" s="10">
        <v>2</v>
      </c>
      <c r="O762" s="13">
        <v>0</v>
      </c>
      <c r="P762" s="13">
        <v>0</v>
      </c>
      <c r="Q762" s="13">
        <v>0</v>
      </c>
      <c r="R762" s="13">
        <v>0</v>
      </c>
      <c r="S762" s="13">
        <v>0</v>
      </c>
      <c r="T762" s="13">
        <v>0</v>
      </c>
      <c r="U762" s="13">
        <v>0</v>
      </c>
      <c r="V762" s="13">
        <v>0</v>
      </c>
      <c r="W762" s="13">
        <v>0</v>
      </c>
      <c r="X762" s="8">
        <v>300</v>
      </c>
      <c r="Y762" s="1">
        <f t="shared" si="11"/>
        <v>448</v>
      </c>
    </row>
    <row r="763" spans="1:25" x14ac:dyDescent="0.2">
      <c r="A763" s="6">
        <f>IF(D763="","",COUNTA($D$10:D763)+26)</f>
        <v>449</v>
      </c>
      <c r="B763" s="24"/>
      <c r="C763" s="6"/>
      <c r="D763" s="25" t="s">
        <v>22</v>
      </c>
      <c r="E763" s="10">
        <v>1</v>
      </c>
      <c r="F763" s="13">
        <v>0</v>
      </c>
      <c r="G763" s="10">
        <v>1</v>
      </c>
      <c r="H763" s="13">
        <v>0</v>
      </c>
      <c r="I763" s="13">
        <v>0</v>
      </c>
      <c r="J763" s="13">
        <v>0</v>
      </c>
      <c r="K763" s="13">
        <v>0</v>
      </c>
      <c r="L763" s="13">
        <v>0</v>
      </c>
      <c r="M763" s="13">
        <v>0</v>
      </c>
      <c r="N763" s="13">
        <v>0</v>
      </c>
      <c r="O763" s="13">
        <v>0</v>
      </c>
      <c r="P763" s="13">
        <v>0</v>
      </c>
      <c r="Q763" s="13">
        <v>0</v>
      </c>
      <c r="R763" s="13">
        <v>0</v>
      </c>
      <c r="S763" s="13">
        <v>0</v>
      </c>
      <c r="T763" s="13">
        <v>0</v>
      </c>
      <c r="U763" s="13">
        <v>0</v>
      </c>
      <c r="V763" s="13">
        <v>0</v>
      </c>
      <c r="W763" s="13">
        <v>0</v>
      </c>
      <c r="X763" s="8">
        <v>70</v>
      </c>
      <c r="Y763" s="1">
        <f t="shared" si="11"/>
        <v>449</v>
      </c>
    </row>
    <row r="764" spans="1:25" x14ac:dyDescent="0.2">
      <c r="A764" s="6">
        <f>IF(D764="","",COUNTA($D$10:D764)+26)</f>
        <v>450</v>
      </c>
      <c r="B764" s="24"/>
      <c r="C764" s="6"/>
      <c r="D764" s="25" t="s">
        <v>23</v>
      </c>
      <c r="E764" s="10">
        <v>39</v>
      </c>
      <c r="F764" s="10">
        <v>2</v>
      </c>
      <c r="G764" s="10">
        <v>1</v>
      </c>
      <c r="H764" s="10">
        <v>2</v>
      </c>
      <c r="I764" s="13">
        <v>0</v>
      </c>
      <c r="J764" s="10">
        <v>4</v>
      </c>
      <c r="K764" s="10">
        <v>3</v>
      </c>
      <c r="L764" s="10">
        <v>9</v>
      </c>
      <c r="M764" s="10">
        <v>16</v>
      </c>
      <c r="N764" s="10">
        <v>1</v>
      </c>
      <c r="O764" s="13">
        <v>0</v>
      </c>
      <c r="P764" s="13">
        <v>0</v>
      </c>
      <c r="Q764" s="13">
        <v>0</v>
      </c>
      <c r="R764" s="13">
        <v>0</v>
      </c>
      <c r="S764" s="13">
        <v>0</v>
      </c>
      <c r="T764" s="13">
        <v>0</v>
      </c>
      <c r="U764" s="13">
        <v>0</v>
      </c>
      <c r="V764" s="13">
        <v>0</v>
      </c>
      <c r="W764" s="10">
        <v>1</v>
      </c>
      <c r="X764" s="8">
        <v>562</v>
      </c>
      <c r="Y764" s="1">
        <f t="shared" si="11"/>
        <v>450</v>
      </c>
    </row>
    <row r="765" spans="1:25" x14ac:dyDescent="0.2">
      <c r="A765" s="6" t="str">
        <f>IF(D765="","",COUNTA($D$10:D765)+26)</f>
        <v/>
      </c>
      <c r="B765" s="24"/>
      <c r="C765" s="6"/>
      <c r="D765" s="25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8"/>
      <c r="Y765" s="1" t="str">
        <f t="shared" si="11"/>
        <v/>
      </c>
    </row>
    <row r="766" spans="1:25" x14ac:dyDescent="0.2">
      <c r="A766" s="6">
        <f>IF(D766="","",COUNTA($D$10:D766)+26)</f>
        <v>451</v>
      </c>
      <c r="B766" s="24"/>
      <c r="C766" s="6"/>
      <c r="D766" s="25" t="s">
        <v>24</v>
      </c>
      <c r="E766" s="10">
        <v>101</v>
      </c>
      <c r="F766" s="10">
        <v>2</v>
      </c>
      <c r="G766" s="10">
        <v>10</v>
      </c>
      <c r="H766" s="10">
        <v>6</v>
      </c>
      <c r="I766" s="10">
        <v>8</v>
      </c>
      <c r="J766" s="10">
        <v>15</v>
      </c>
      <c r="K766" s="10">
        <v>16</v>
      </c>
      <c r="L766" s="10">
        <v>21</v>
      </c>
      <c r="M766" s="10">
        <v>16</v>
      </c>
      <c r="N766" s="10">
        <v>5</v>
      </c>
      <c r="O766" s="10">
        <v>1</v>
      </c>
      <c r="P766" s="13">
        <v>0</v>
      </c>
      <c r="Q766" s="13">
        <v>0</v>
      </c>
      <c r="R766" s="13">
        <v>0</v>
      </c>
      <c r="S766" s="13">
        <v>0</v>
      </c>
      <c r="T766" s="13">
        <v>0</v>
      </c>
      <c r="U766" s="13">
        <v>0</v>
      </c>
      <c r="V766" s="13">
        <v>0</v>
      </c>
      <c r="W766" s="10">
        <v>1</v>
      </c>
      <c r="X766" s="8">
        <v>300</v>
      </c>
      <c r="Y766" s="1">
        <f t="shared" si="11"/>
        <v>451</v>
      </c>
    </row>
    <row r="767" spans="1:25" x14ac:dyDescent="0.2">
      <c r="A767" s="6">
        <f>IF(D767="","",COUNTA($D$10:D767)+26)</f>
        <v>452</v>
      </c>
      <c r="B767" s="24"/>
      <c r="C767" s="6"/>
      <c r="D767" s="25" t="s">
        <v>25</v>
      </c>
      <c r="E767" s="10">
        <v>244</v>
      </c>
      <c r="F767" s="10">
        <v>5</v>
      </c>
      <c r="G767" s="10">
        <v>29</v>
      </c>
      <c r="H767" s="10">
        <v>18</v>
      </c>
      <c r="I767" s="10">
        <v>7</v>
      </c>
      <c r="J767" s="10">
        <v>25</v>
      </c>
      <c r="K767" s="10">
        <v>34</v>
      </c>
      <c r="L767" s="10">
        <v>47</v>
      </c>
      <c r="M767" s="10">
        <v>60</v>
      </c>
      <c r="N767" s="10">
        <v>5</v>
      </c>
      <c r="O767" s="10">
        <v>3</v>
      </c>
      <c r="P767" s="10">
        <v>2</v>
      </c>
      <c r="Q767" s="10">
        <v>1</v>
      </c>
      <c r="R767" s="13">
        <v>0</v>
      </c>
      <c r="S767" s="13">
        <v>0</v>
      </c>
      <c r="T767" s="13">
        <v>0</v>
      </c>
      <c r="U767" s="13">
        <v>0</v>
      </c>
      <c r="V767" s="10">
        <v>1</v>
      </c>
      <c r="W767" s="10">
        <v>7</v>
      </c>
      <c r="X767" s="8">
        <v>400</v>
      </c>
      <c r="Y767" s="1">
        <f t="shared" si="11"/>
        <v>452</v>
      </c>
    </row>
    <row r="768" spans="1:25" x14ac:dyDescent="0.2">
      <c r="A768" s="6" t="str">
        <f>IF(D768="","",COUNTA($D$10:D768)+26)</f>
        <v/>
      </c>
      <c r="B768" s="24"/>
      <c r="C768" s="6"/>
      <c r="D768" s="25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8"/>
      <c r="Y768" s="1" t="str">
        <f t="shared" si="11"/>
        <v/>
      </c>
    </row>
    <row r="769" spans="1:25" x14ac:dyDescent="0.2">
      <c r="A769" s="6">
        <f>IF(D769="","",COUNTA($D$10:D769)+26)</f>
        <v>453</v>
      </c>
      <c r="B769" s="24"/>
      <c r="C769" s="6"/>
      <c r="D769" s="25" t="s">
        <v>76</v>
      </c>
      <c r="E769" s="7">
        <v>345</v>
      </c>
      <c r="F769" s="7">
        <v>7</v>
      </c>
      <c r="G769" s="7">
        <v>39</v>
      </c>
      <c r="H769" s="7">
        <v>24</v>
      </c>
      <c r="I769" s="7">
        <v>15</v>
      </c>
      <c r="J769" s="7">
        <v>40</v>
      </c>
      <c r="K769" s="7">
        <v>50</v>
      </c>
      <c r="L769" s="7">
        <v>68</v>
      </c>
      <c r="M769" s="7">
        <v>76</v>
      </c>
      <c r="N769" s="7">
        <v>10</v>
      </c>
      <c r="O769" s="7">
        <v>4</v>
      </c>
      <c r="P769" s="7">
        <v>2</v>
      </c>
      <c r="Q769" s="7">
        <v>1</v>
      </c>
      <c r="R769" s="14">
        <v>0</v>
      </c>
      <c r="S769" s="14">
        <v>0</v>
      </c>
      <c r="T769" s="14">
        <v>0</v>
      </c>
      <c r="U769" s="14">
        <v>0</v>
      </c>
      <c r="V769" s="7">
        <v>1</v>
      </c>
      <c r="W769" s="7">
        <v>8</v>
      </c>
      <c r="X769" s="17" t="s">
        <v>56</v>
      </c>
      <c r="Y769" s="1">
        <f t="shared" si="11"/>
        <v>453</v>
      </c>
    </row>
    <row r="770" spans="1:25" x14ac:dyDescent="0.2">
      <c r="A770" s="6" t="str">
        <f>IF(D770="","",COUNTA($D$10:D770)+26)</f>
        <v/>
      </c>
      <c r="B770" s="24"/>
      <c r="C770" s="6"/>
      <c r="D770" s="25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9"/>
      <c r="Y770" s="1" t="str">
        <f t="shared" si="11"/>
        <v/>
      </c>
    </row>
    <row r="771" spans="1:25" x14ac:dyDescent="0.2">
      <c r="A771" s="6">
        <f>IF(D771="","",COUNTA($D$10:D771)+26)</f>
        <v>454</v>
      </c>
      <c r="B771" s="24"/>
      <c r="C771" s="6"/>
      <c r="D771" s="25" t="s">
        <v>26</v>
      </c>
      <c r="E771" s="10">
        <v>60</v>
      </c>
      <c r="F771" s="13">
        <v>0</v>
      </c>
      <c r="G771" s="10">
        <v>5</v>
      </c>
      <c r="H771" s="10">
        <v>3</v>
      </c>
      <c r="I771" s="10">
        <v>1</v>
      </c>
      <c r="J771" s="10">
        <v>2</v>
      </c>
      <c r="K771" s="10">
        <v>7</v>
      </c>
      <c r="L771" s="10">
        <v>15</v>
      </c>
      <c r="M771" s="10">
        <v>18</v>
      </c>
      <c r="N771" s="10">
        <v>3</v>
      </c>
      <c r="O771" s="10">
        <v>4</v>
      </c>
      <c r="P771" s="13">
        <v>0</v>
      </c>
      <c r="Q771" s="13">
        <v>0</v>
      </c>
      <c r="R771" s="13">
        <v>0</v>
      </c>
      <c r="S771" s="13">
        <v>0</v>
      </c>
      <c r="T771" s="13">
        <v>0</v>
      </c>
      <c r="U771" s="13">
        <v>0</v>
      </c>
      <c r="V771" s="13">
        <v>0</v>
      </c>
      <c r="W771" s="10">
        <v>2</v>
      </c>
      <c r="X771" s="8">
        <v>547.5</v>
      </c>
      <c r="Y771" s="1">
        <f t="shared" si="11"/>
        <v>454</v>
      </c>
    </row>
    <row r="772" spans="1:25" x14ac:dyDescent="0.2">
      <c r="A772" s="6" t="str">
        <f>IF(D772="","",COUNTA($D$10:D772)+26)</f>
        <v/>
      </c>
      <c r="B772" s="24"/>
      <c r="C772" s="6"/>
      <c r="D772" s="25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8"/>
      <c r="Y772" s="1" t="str">
        <f t="shared" si="11"/>
        <v/>
      </c>
    </row>
    <row r="773" spans="1:25" x14ac:dyDescent="0.2">
      <c r="A773" s="6">
        <f>IF(D773="","",COUNTA($D$10:D773)+26)</f>
        <v>455</v>
      </c>
      <c r="B773" s="24"/>
      <c r="C773" s="6"/>
      <c r="D773" s="25" t="s">
        <v>27</v>
      </c>
      <c r="E773" s="10">
        <v>618</v>
      </c>
      <c r="F773" s="10">
        <v>5</v>
      </c>
      <c r="G773" s="10">
        <v>49</v>
      </c>
      <c r="H773" s="10">
        <v>45</v>
      </c>
      <c r="I773" s="10">
        <v>29</v>
      </c>
      <c r="J773" s="10">
        <v>59</v>
      </c>
      <c r="K773" s="10">
        <v>60</v>
      </c>
      <c r="L773" s="10">
        <v>107</v>
      </c>
      <c r="M773" s="10">
        <v>168</v>
      </c>
      <c r="N773" s="10">
        <v>50</v>
      </c>
      <c r="O773" s="10">
        <v>22</v>
      </c>
      <c r="P773" s="10">
        <v>3</v>
      </c>
      <c r="Q773" s="13">
        <v>0</v>
      </c>
      <c r="R773" s="10">
        <v>1</v>
      </c>
      <c r="S773" s="10">
        <v>1</v>
      </c>
      <c r="T773" s="10">
        <v>1</v>
      </c>
      <c r="U773" s="13">
        <v>0</v>
      </c>
      <c r="V773" s="10">
        <v>1</v>
      </c>
      <c r="W773" s="10">
        <v>17</v>
      </c>
      <c r="X773" s="8">
        <v>500</v>
      </c>
      <c r="Y773" s="1">
        <f t="shared" si="11"/>
        <v>455</v>
      </c>
    </row>
    <row r="774" spans="1:25" x14ac:dyDescent="0.2">
      <c r="A774" s="6">
        <f>IF(D774="","",COUNTA($D$10:D774)+26)</f>
        <v>456</v>
      </c>
      <c r="B774" s="24"/>
      <c r="C774" s="6"/>
      <c r="D774" s="25" t="s">
        <v>28</v>
      </c>
      <c r="E774" s="10">
        <v>933</v>
      </c>
      <c r="F774" s="10">
        <v>5</v>
      </c>
      <c r="G774" s="10">
        <v>38</v>
      </c>
      <c r="H774" s="10">
        <v>34</v>
      </c>
      <c r="I774" s="10">
        <v>30</v>
      </c>
      <c r="J774" s="10">
        <v>39</v>
      </c>
      <c r="K774" s="10">
        <v>67</v>
      </c>
      <c r="L774" s="10">
        <v>116</v>
      </c>
      <c r="M774" s="10">
        <v>279</v>
      </c>
      <c r="N774" s="10">
        <v>143</v>
      </c>
      <c r="O774" s="10">
        <v>88</v>
      </c>
      <c r="P774" s="10">
        <v>29</v>
      </c>
      <c r="Q774" s="10">
        <v>16</v>
      </c>
      <c r="R774" s="10">
        <v>4</v>
      </c>
      <c r="S774" s="10">
        <v>7</v>
      </c>
      <c r="T774" s="10">
        <v>1</v>
      </c>
      <c r="U774" s="10">
        <v>3</v>
      </c>
      <c r="V774" s="13">
        <v>0</v>
      </c>
      <c r="W774" s="10">
        <v>34</v>
      </c>
      <c r="X774" s="8">
        <v>646</v>
      </c>
      <c r="Y774" s="1">
        <f t="shared" si="11"/>
        <v>456</v>
      </c>
    </row>
    <row r="775" spans="1:25" x14ac:dyDescent="0.2">
      <c r="A775" s="6" t="str">
        <f>IF(D775="","",COUNTA($D$10:D775)+26)</f>
        <v/>
      </c>
      <c r="B775" s="24"/>
      <c r="C775" s="6"/>
      <c r="D775" s="25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8"/>
      <c r="Y775" s="1" t="str">
        <f t="shared" si="11"/>
        <v/>
      </c>
    </row>
    <row r="776" spans="1:25" x14ac:dyDescent="0.2">
      <c r="A776" s="6">
        <f>IF(D776="","",COUNTA($D$10:D776)+26)</f>
        <v>457</v>
      </c>
      <c r="B776" s="24"/>
      <c r="C776" s="6"/>
      <c r="D776" s="25" t="s">
        <v>76</v>
      </c>
      <c r="E776" s="7">
        <v>1551</v>
      </c>
      <c r="F776" s="7">
        <v>10</v>
      </c>
      <c r="G776" s="7">
        <v>87</v>
      </c>
      <c r="H776" s="7">
        <v>79</v>
      </c>
      <c r="I776" s="7">
        <v>59</v>
      </c>
      <c r="J776" s="7">
        <v>98</v>
      </c>
      <c r="K776" s="7">
        <v>127</v>
      </c>
      <c r="L776" s="7">
        <v>223</v>
      </c>
      <c r="M776" s="7">
        <v>447</v>
      </c>
      <c r="N776" s="7">
        <v>193</v>
      </c>
      <c r="O776" s="7">
        <v>110</v>
      </c>
      <c r="P776" s="7">
        <v>32</v>
      </c>
      <c r="Q776" s="7">
        <v>16</v>
      </c>
      <c r="R776" s="7">
        <v>5</v>
      </c>
      <c r="S776" s="7">
        <v>8</v>
      </c>
      <c r="T776" s="7">
        <v>2</v>
      </c>
      <c r="U776" s="7">
        <v>3</v>
      </c>
      <c r="V776" s="7">
        <v>1</v>
      </c>
      <c r="W776" s="7">
        <v>51</v>
      </c>
      <c r="X776" s="17" t="s">
        <v>56</v>
      </c>
      <c r="Y776" s="1">
        <f t="shared" si="11"/>
        <v>457</v>
      </c>
    </row>
    <row r="777" spans="1:25" x14ac:dyDescent="0.2">
      <c r="A777" s="6" t="str">
        <f>IF(D777="","",COUNTA($D$10:D777)+26)</f>
        <v/>
      </c>
      <c r="B777" s="24"/>
      <c r="C777" s="6"/>
      <c r="D777" s="25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9"/>
      <c r="Y777" s="1" t="str">
        <f t="shared" si="11"/>
        <v/>
      </c>
    </row>
    <row r="778" spans="1:25" x14ac:dyDescent="0.2">
      <c r="A778" s="6">
        <f>IF(D778="","",COUNTA($D$10:D778)+26)</f>
        <v>458</v>
      </c>
      <c r="B778" s="24"/>
      <c r="C778" s="6"/>
      <c r="D778" s="25" t="s">
        <v>29</v>
      </c>
      <c r="E778" s="10">
        <v>55</v>
      </c>
      <c r="F778" s="13">
        <v>0</v>
      </c>
      <c r="G778" s="10">
        <v>1</v>
      </c>
      <c r="H778" s="10">
        <v>2</v>
      </c>
      <c r="I778" s="13">
        <v>0</v>
      </c>
      <c r="J778" s="10">
        <v>4</v>
      </c>
      <c r="K778" s="10">
        <v>3</v>
      </c>
      <c r="L778" s="10">
        <v>9</v>
      </c>
      <c r="M778" s="10">
        <v>10</v>
      </c>
      <c r="N778" s="10">
        <v>11</v>
      </c>
      <c r="O778" s="10">
        <v>5</v>
      </c>
      <c r="P778" s="10">
        <v>1</v>
      </c>
      <c r="Q778" s="10">
        <v>6</v>
      </c>
      <c r="R778" s="10">
        <v>1</v>
      </c>
      <c r="S778" s="13">
        <v>0</v>
      </c>
      <c r="T778" s="13">
        <v>0</v>
      </c>
      <c r="U778" s="13">
        <v>0</v>
      </c>
      <c r="V778" s="13">
        <v>0</v>
      </c>
      <c r="W778" s="10">
        <v>2</v>
      </c>
      <c r="X778" s="8">
        <v>762</v>
      </c>
      <c r="Y778" s="1">
        <f t="shared" si="11"/>
        <v>458</v>
      </c>
    </row>
    <row r="779" spans="1:25" x14ac:dyDescent="0.2">
      <c r="A779" s="6" t="str">
        <f>IF(D779="","",COUNTA($D$10:D779)+26)</f>
        <v/>
      </c>
      <c r="B779" s="24"/>
      <c r="C779" s="6"/>
      <c r="D779" s="25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8"/>
      <c r="Y779" s="1" t="str">
        <f t="shared" si="11"/>
        <v/>
      </c>
    </row>
    <row r="780" spans="1:25" x14ac:dyDescent="0.2">
      <c r="A780" s="6">
        <f>IF(D780="","",COUNTA($D$10:D780)+26)</f>
        <v>459</v>
      </c>
      <c r="B780" s="24"/>
      <c r="C780" s="6"/>
      <c r="D780" s="25" t="s">
        <v>30</v>
      </c>
      <c r="E780" s="10">
        <v>374</v>
      </c>
      <c r="F780" s="10">
        <v>1</v>
      </c>
      <c r="G780" s="10">
        <v>13</v>
      </c>
      <c r="H780" s="10">
        <v>6</v>
      </c>
      <c r="I780" s="10">
        <v>5</v>
      </c>
      <c r="J780" s="10">
        <v>9</v>
      </c>
      <c r="K780" s="10">
        <v>19</v>
      </c>
      <c r="L780" s="10">
        <v>38</v>
      </c>
      <c r="M780" s="10">
        <v>94</v>
      </c>
      <c r="N780" s="10">
        <v>51</v>
      </c>
      <c r="O780" s="10">
        <v>73</v>
      </c>
      <c r="P780" s="10">
        <v>26</v>
      </c>
      <c r="Q780" s="10">
        <v>12</v>
      </c>
      <c r="R780" s="10">
        <v>7</v>
      </c>
      <c r="S780" s="10">
        <v>5</v>
      </c>
      <c r="T780" s="10">
        <v>1</v>
      </c>
      <c r="U780" s="13">
        <v>0</v>
      </c>
      <c r="V780" s="13">
        <v>0</v>
      </c>
      <c r="W780" s="10">
        <v>14</v>
      </c>
      <c r="X780" s="8">
        <v>780</v>
      </c>
      <c r="Y780" s="1">
        <f t="shared" si="11"/>
        <v>459</v>
      </c>
    </row>
    <row r="781" spans="1:25" x14ac:dyDescent="0.2">
      <c r="A781" s="6">
        <f>IF(D781="","",COUNTA($D$10:D781)+26)</f>
        <v>460</v>
      </c>
      <c r="B781" s="24"/>
      <c r="C781" s="6"/>
      <c r="D781" s="25" t="s">
        <v>31</v>
      </c>
      <c r="E781" s="10">
        <v>1040</v>
      </c>
      <c r="F781" s="10">
        <v>6</v>
      </c>
      <c r="G781" s="10">
        <v>12</v>
      </c>
      <c r="H781" s="10">
        <v>9</v>
      </c>
      <c r="I781" s="10">
        <v>7</v>
      </c>
      <c r="J781" s="10">
        <v>13</v>
      </c>
      <c r="K781" s="10">
        <v>26</v>
      </c>
      <c r="L781" s="10">
        <v>65</v>
      </c>
      <c r="M781" s="10">
        <v>130</v>
      </c>
      <c r="N781" s="10">
        <v>148</v>
      </c>
      <c r="O781" s="10">
        <v>234</v>
      </c>
      <c r="P781" s="10">
        <v>158</v>
      </c>
      <c r="Q781" s="10">
        <v>73</v>
      </c>
      <c r="R781" s="10">
        <v>45</v>
      </c>
      <c r="S781" s="10">
        <v>42</v>
      </c>
      <c r="T781" s="10">
        <v>12</v>
      </c>
      <c r="U781" s="10">
        <v>10</v>
      </c>
      <c r="V781" s="10">
        <v>11</v>
      </c>
      <c r="W781" s="10">
        <v>39</v>
      </c>
      <c r="X781" s="8">
        <v>1083</v>
      </c>
      <c r="Y781" s="1">
        <f t="shared" si="11"/>
        <v>460</v>
      </c>
    </row>
    <row r="782" spans="1:25" x14ac:dyDescent="0.2">
      <c r="A782" s="6" t="str">
        <f>IF(D782="","",COUNTA($D$10:D782)+26)</f>
        <v/>
      </c>
      <c r="B782" s="24"/>
      <c r="C782" s="6"/>
      <c r="D782" s="25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8"/>
      <c r="Y782" s="1" t="str">
        <f t="shared" si="11"/>
        <v/>
      </c>
    </row>
    <row r="783" spans="1:25" x14ac:dyDescent="0.2">
      <c r="A783" s="6">
        <f>IF(D783="","",COUNTA($D$10:D783)+26)</f>
        <v>461</v>
      </c>
      <c r="B783" s="24"/>
      <c r="C783" s="6"/>
      <c r="D783" s="25" t="s">
        <v>76</v>
      </c>
      <c r="E783" s="7">
        <v>1414</v>
      </c>
      <c r="F783" s="7">
        <v>7</v>
      </c>
      <c r="G783" s="7">
        <v>25</v>
      </c>
      <c r="H783" s="7">
        <v>15</v>
      </c>
      <c r="I783" s="7">
        <v>12</v>
      </c>
      <c r="J783" s="7">
        <v>22</v>
      </c>
      <c r="K783" s="7">
        <v>45</v>
      </c>
      <c r="L783" s="7">
        <v>103</v>
      </c>
      <c r="M783" s="7">
        <v>224</v>
      </c>
      <c r="N783" s="7">
        <v>199</v>
      </c>
      <c r="O783" s="7">
        <v>307</v>
      </c>
      <c r="P783" s="7">
        <v>184</v>
      </c>
      <c r="Q783" s="7">
        <v>85</v>
      </c>
      <c r="R783" s="7">
        <v>52</v>
      </c>
      <c r="S783" s="7">
        <v>47</v>
      </c>
      <c r="T783" s="7">
        <v>13</v>
      </c>
      <c r="U783" s="7">
        <v>10</v>
      </c>
      <c r="V783" s="7">
        <v>11</v>
      </c>
      <c r="W783" s="7">
        <v>53</v>
      </c>
      <c r="X783" s="17" t="s">
        <v>56</v>
      </c>
      <c r="Y783" s="1">
        <f t="shared" si="11"/>
        <v>461</v>
      </c>
    </row>
    <row r="784" spans="1:25" x14ac:dyDescent="0.2">
      <c r="A784" s="6" t="str">
        <f>IF(D784="","",COUNTA($D$10:D784)+26)</f>
        <v/>
      </c>
      <c r="B784" s="24"/>
      <c r="C784" s="6"/>
      <c r="D784" s="25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9"/>
      <c r="Y784" s="1" t="str">
        <f t="shared" si="11"/>
        <v/>
      </c>
    </row>
    <row r="785" spans="1:25" x14ac:dyDescent="0.2">
      <c r="A785" s="6">
        <f>IF(D785="","",COUNTA($D$10:D785)+26)</f>
        <v>462</v>
      </c>
      <c r="B785" s="24"/>
      <c r="C785" s="6"/>
      <c r="D785" s="25" t="s">
        <v>37</v>
      </c>
      <c r="E785" s="10">
        <v>96</v>
      </c>
      <c r="F785" s="13">
        <v>0</v>
      </c>
      <c r="G785" s="13">
        <v>0</v>
      </c>
      <c r="H785" s="13">
        <v>0</v>
      </c>
      <c r="I785" s="13">
        <v>0</v>
      </c>
      <c r="J785" s="10">
        <v>2</v>
      </c>
      <c r="K785" s="10">
        <v>3</v>
      </c>
      <c r="L785" s="10">
        <v>5</v>
      </c>
      <c r="M785" s="10">
        <v>6</v>
      </c>
      <c r="N785" s="10">
        <v>4</v>
      </c>
      <c r="O785" s="10">
        <v>19</v>
      </c>
      <c r="P785" s="10">
        <v>17</v>
      </c>
      <c r="Q785" s="10">
        <v>10</v>
      </c>
      <c r="R785" s="10">
        <v>4</v>
      </c>
      <c r="S785" s="10">
        <v>8</v>
      </c>
      <c r="T785" s="10">
        <v>6</v>
      </c>
      <c r="U785" s="10">
        <v>2</v>
      </c>
      <c r="V785" s="10">
        <v>4</v>
      </c>
      <c r="W785" s="10">
        <v>6</v>
      </c>
      <c r="X785" s="8">
        <v>1635.5</v>
      </c>
      <c r="Y785" s="1">
        <f t="shared" si="11"/>
        <v>462</v>
      </c>
    </row>
    <row r="786" spans="1:25" x14ac:dyDescent="0.2">
      <c r="A786" s="6">
        <f>IF(D786="","",COUNTA($D$10:D786)+26)</f>
        <v>463</v>
      </c>
      <c r="B786" s="24"/>
      <c r="C786" s="6"/>
      <c r="D786" s="25" t="s">
        <v>38</v>
      </c>
      <c r="E786" s="10">
        <v>345</v>
      </c>
      <c r="F786" s="10">
        <v>1</v>
      </c>
      <c r="G786" s="10">
        <v>2</v>
      </c>
      <c r="H786" s="10">
        <v>1</v>
      </c>
      <c r="I786" s="10">
        <v>1</v>
      </c>
      <c r="J786" s="10">
        <v>5</v>
      </c>
      <c r="K786" s="10">
        <v>1</v>
      </c>
      <c r="L786" s="10">
        <v>2</v>
      </c>
      <c r="M786" s="10">
        <v>7</v>
      </c>
      <c r="N786" s="10">
        <v>30</v>
      </c>
      <c r="O786" s="10">
        <v>45</v>
      </c>
      <c r="P786" s="10">
        <v>63</v>
      </c>
      <c r="Q786" s="10">
        <v>43</v>
      </c>
      <c r="R786" s="10">
        <v>29</v>
      </c>
      <c r="S786" s="10">
        <v>39</v>
      </c>
      <c r="T786" s="10">
        <v>22</v>
      </c>
      <c r="U786" s="10">
        <v>16</v>
      </c>
      <c r="V786" s="10">
        <v>24</v>
      </c>
      <c r="W786" s="10">
        <v>14</v>
      </c>
      <c r="X786" s="8">
        <v>2046</v>
      </c>
      <c r="Y786" s="1">
        <f t="shared" si="11"/>
        <v>463</v>
      </c>
    </row>
    <row r="787" spans="1:25" x14ac:dyDescent="0.2">
      <c r="A787" s="6">
        <f>IF(D787="","",COUNTA($D$10:D787)+26)</f>
        <v>464</v>
      </c>
      <c r="B787" s="24"/>
      <c r="C787" s="6"/>
      <c r="D787" s="25" t="s">
        <v>39</v>
      </c>
      <c r="E787" s="10">
        <v>34</v>
      </c>
      <c r="F787" s="13">
        <v>0</v>
      </c>
      <c r="G787" s="13">
        <v>0</v>
      </c>
      <c r="H787" s="13">
        <v>0</v>
      </c>
      <c r="I787" s="13">
        <v>0</v>
      </c>
      <c r="J787" s="13">
        <v>0</v>
      </c>
      <c r="K787" s="13">
        <v>0</v>
      </c>
      <c r="L787" s="10">
        <v>2</v>
      </c>
      <c r="M787" s="10">
        <v>2</v>
      </c>
      <c r="N787" s="10">
        <v>1</v>
      </c>
      <c r="O787" s="10">
        <v>5</v>
      </c>
      <c r="P787" s="10">
        <v>3</v>
      </c>
      <c r="Q787" s="10">
        <v>3</v>
      </c>
      <c r="R787" s="10">
        <v>2</v>
      </c>
      <c r="S787" s="10">
        <v>3</v>
      </c>
      <c r="T787" s="10">
        <v>2</v>
      </c>
      <c r="U787" s="10">
        <v>4</v>
      </c>
      <c r="V787" s="10">
        <v>7</v>
      </c>
      <c r="W787" s="13">
        <v>0</v>
      </c>
      <c r="X787" s="8">
        <v>2673.5</v>
      </c>
      <c r="Y787" s="1">
        <f t="shared" si="11"/>
        <v>464</v>
      </c>
    </row>
    <row r="788" spans="1:25" x14ac:dyDescent="0.2">
      <c r="A788" s="6" t="str">
        <f>IF(D788="","",COUNTA($D$10:D788)-11)</f>
        <v/>
      </c>
      <c r="B788" s="24"/>
      <c r="C788" s="6"/>
      <c r="D788" s="25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8"/>
      <c r="Y788" s="1" t="str">
        <f t="shared" si="11"/>
        <v/>
      </c>
    </row>
    <row r="789" spans="1:25" x14ac:dyDescent="0.2">
      <c r="A789" s="6">
        <v>465</v>
      </c>
      <c r="B789" s="9" t="s">
        <v>50</v>
      </c>
      <c r="C789" s="6"/>
      <c r="E789" s="7">
        <v>4923</v>
      </c>
      <c r="F789" s="7">
        <v>47</v>
      </c>
      <c r="G789" s="7">
        <v>362</v>
      </c>
      <c r="H789" s="7">
        <v>234</v>
      </c>
      <c r="I789" s="7">
        <v>193</v>
      </c>
      <c r="J789" s="7">
        <v>320</v>
      </c>
      <c r="K789" s="7">
        <v>463</v>
      </c>
      <c r="L789" s="7">
        <v>600</v>
      </c>
      <c r="M789" s="7">
        <v>943</v>
      </c>
      <c r="N789" s="7">
        <v>525</v>
      </c>
      <c r="O789" s="7">
        <v>554</v>
      </c>
      <c r="P789" s="7">
        <v>279</v>
      </c>
      <c r="Q789" s="7">
        <v>131</v>
      </c>
      <c r="R789" s="7">
        <v>53</v>
      </c>
      <c r="S789" s="7">
        <v>58</v>
      </c>
      <c r="T789" s="7">
        <v>16</v>
      </c>
      <c r="U789" s="7">
        <v>11</v>
      </c>
      <c r="V789" s="7">
        <v>21</v>
      </c>
      <c r="W789" s="7">
        <v>113</v>
      </c>
      <c r="X789" s="8">
        <v>600</v>
      </c>
      <c r="Y789" s="1">
        <f t="shared" si="11"/>
        <v>465</v>
      </c>
    </row>
    <row r="790" spans="1:25" x14ac:dyDescent="0.2">
      <c r="A790" s="6" t="str">
        <f>IF(D790="","",COUNTA($D$10:D790)-11)</f>
        <v/>
      </c>
      <c r="B790" s="24"/>
      <c r="C790" s="6"/>
      <c r="D790" s="25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8"/>
      <c r="Y790" s="1" t="str">
        <f t="shared" si="11"/>
        <v/>
      </c>
    </row>
    <row r="791" spans="1:25" x14ac:dyDescent="0.2">
      <c r="A791" s="6">
        <f>IF(D791="","",COUNTA($D$10:D791)+27)</f>
        <v>466</v>
      </c>
      <c r="B791" s="24"/>
      <c r="C791" s="6"/>
      <c r="D791" s="25" t="s">
        <v>21</v>
      </c>
      <c r="E791" s="10">
        <v>100</v>
      </c>
      <c r="F791" s="10">
        <v>7</v>
      </c>
      <c r="G791" s="10">
        <v>26</v>
      </c>
      <c r="H791" s="10">
        <v>9</v>
      </c>
      <c r="I791" s="10">
        <v>17</v>
      </c>
      <c r="J791" s="10">
        <v>9</v>
      </c>
      <c r="K791" s="10">
        <v>16</v>
      </c>
      <c r="L791" s="10">
        <v>9</v>
      </c>
      <c r="M791" s="10">
        <v>7</v>
      </c>
      <c r="N791" s="13">
        <v>0</v>
      </c>
      <c r="O791" s="13">
        <v>0</v>
      </c>
      <c r="P791" s="13">
        <v>0</v>
      </c>
      <c r="Q791" s="13">
        <v>0</v>
      </c>
      <c r="R791" s="13">
        <v>0</v>
      </c>
      <c r="S791" s="13">
        <v>0</v>
      </c>
      <c r="T791" s="13">
        <v>0</v>
      </c>
      <c r="U791" s="13">
        <v>0</v>
      </c>
      <c r="V791" s="13">
        <v>0</v>
      </c>
      <c r="W791" s="13">
        <v>0</v>
      </c>
      <c r="X791" s="8">
        <v>144.5</v>
      </c>
      <c r="Y791" s="1">
        <f t="shared" si="11"/>
        <v>466</v>
      </c>
    </row>
    <row r="792" spans="1:25" x14ac:dyDescent="0.2">
      <c r="A792" s="6">
        <f>IF(D792="","",COUNTA($D$10:D792)+27)</f>
        <v>467</v>
      </c>
      <c r="B792" s="24"/>
      <c r="C792" s="6"/>
      <c r="D792" s="25" t="s">
        <v>22</v>
      </c>
      <c r="E792" s="10">
        <v>1</v>
      </c>
      <c r="F792" s="13">
        <v>0</v>
      </c>
      <c r="G792" s="10">
        <v>1</v>
      </c>
      <c r="H792" s="13">
        <v>0</v>
      </c>
      <c r="I792" s="13">
        <v>0</v>
      </c>
      <c r="J792" s="13">
        <v>0</v>
      </c>
      <c r="K792" s="13">
        <v>0</v>
      </c>
      <c r="L792" s="13">
        <v>0</v>
      </c>
      <c r="M792" s="13">
        <v>0</v>
      </c>
      <c r="N792" s="13">
        <v>0</v>
      </c>
      <c r="O792" s="13">
        <v>0</v>
      </c>
      <c r="P792" s="13">
        <v>0</v>
      </c>
      <c r="Q792" s="13">
        <v>0</v>
      </c>
      <c r="R792" s="13">
        <v>0</v>
      </c>
      <c r="S792" s="13">
        <v>0</v>
      </c>
      <c r="T792" s="13">
        <v>0</v>
      </c>
      <c r="U792" s="13">
        <v>0</v>
      </c>
      <c r="V792" s="13">
        <v>0</v>
      </c>
      <c r="W792" s="13">
        <v>0</v>
      </c>
      <c r="X792" s="8">
        <v>30</v>
      </c>
      <c r="Y792" s="1">
        <f t="shared" si="11"/>
        <v>467</v>
      </c>
    </row>
    <row r="793" spans="1:25" x14ac:dyDescent="0.2">
      <c r="A793" s="6">
        <f>IF(D793="","",COUNTA($D$10:D793)+27)</f>
        <v>468</v>
      </c>
      <c r="B793" s="24"/>
      <c r="C793" s="6"/>
      <c r="D793" s="25" t="s">
        <v>23</v>
      </c>
      <c r="E793" s="10">
        <v>71</v>
      </c>
      <c r="F793" s="10">
        <v>2</v>
      </c>
      <c r="G793" s="10">
        <v>18</v>
      </c>
      <c r="H793" s="10">
        <v>8</v>
      </c>
      <c r="I793" s="10">
        <v>4</v>
      </c>
      <c r="J793" s="10">
        <v>8</v>
      </c>
      <c r="K793" s="10">
        <v>6</v>
      </c>
      <c r="L793" s="10">
        <v>10</v>
      </c>
      <c r="M793" s="10">
        <v>13</v>
      </c>
      <c r="N793" s="10">
        <v>1</v>
      </c>
      <c r="O793" s="10">
        <v>1</v>
      </c>
      <c r="P793" s="13">
        <v>0</v>
      </c>
      <c r="Q793" s="13">
        <v>0</v>
      </c>
      <c r="R793" s="13">
        <v>0</v>
      </c>
      <c r="S793" s="13">
        <v>0</v>
      </c>
      <c r="T793" s="13">
        <v>0</v>
      </c>
      <c r="U793" s="13">
        <v>0</v>
      </c>
      <c r="V793" s="13">
        <v>0</v>
      </c>
      <c r="W793" s="13">
        <v>0</v>
      </c>
      <c r="X793" s="8">
        <v>200</v>
      </c>
      <c r="Y793" s="1">
        <f t="shared" si="11"/>
        <v>468</v>
      </c>
    </row>
    <row r="794" spans="1:25" x14ac:dyDescent="0.2">
      <c r="A794" s="6" t="str">
        <f>IF(D794="","",COUNTA($D$10:D794)-11)</f>
        <v/>
      </c>
      <c r="B794" s="24"/>
      <c r="C794" s="6"/>
      <c r="D794" s="25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8"/>
      <c r="Y794" s="1" t="str">
        <f t="shared" si="11"/>
        <v/>
      </c>
    </row>
    <row r="795" spans="1:25" x14ac:dyDescent="0.2">
      <c r="A795" s="6"/>
      <c r="B795" s="9" t="s">
        <v>67</v>
      </c>
      <c r="C795" s="6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8"/>
    </row>
    <row r="796" spans="1:25" x14ac:dyDescent="0.2">
      <c r="A796" s="6"/>
      <c r="B796" s="24"/>
      <c r="C796" s="6"/>
      <c r="D796" s="25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8"/>
    </row>
    <row r="797" spans="1:25" x14ac:dyDescent="0.2">
      <c r="A797" s="6">
        <f>IF(D797="","",COUNTA($D$10:D797)+27)</f>
        <v>469</v>
      </c>
      <c r="B797" s="24"/>
      <c r="C797" s="6"/>
      <c r="D797" s="25" t="s">
        <v>24</v>
      </c>
      <c r="E797" s="10">
        <v>227</v>
      </c>
      <c r="F797" s="10">
        <v>6</v>
      </c>
      <c r="G797" s="10">
        <v>39</v>
      </c>
      <c r="H797" s="10">
        <v>17</v>
      </c>
      <c r="I797" s="10">
        <v>17</v>
      </c>
      <c r="J797" s="10">
        <v>25</v>
      </c>
      <c r="K797" s="10">
        <v>31</v>
      </c>
      <c r="L797" s="10">
        <v>32</v>
      </c>
      <c r="M797" s="10">
        <v>30</v>
      </c>
      <c r="N797" s="10">
        <v>14</v>
      </c>
      <c r="O797" s="10">
        <v>7</v>
      </c>
      <c r="P797" s="10">
        <v>1</v>
      </c>
      <c r="Q797" s="10">
        <v>1</v>
      </c>
      <c r="R797" s="10">
        <v>1</v>
      </c>
      <c r="S797" s="13">
        <v>0</v>
      </c>
      <c r="T797" s="13">
        <v>0</v>
      </c>
      <c r="U797" s="13">
        <v>0</v>
      </c>
      <c r="V797" s="13">
        <v>0</v>
      </c>
      <c r="W797" s="10">
        <v>6</v>
      </c>
      <c r="X797" s="8">
        <v>280</v>
      </c>
      <c r="Y797" s="1">
        <f t="shared" si="11"/>
        <v>469</v>
      </c>
    </row>
    <row r="798" spans="1:25" x14ac:dyDescent="0.2">
      <c r="A798" s="6">
        <f>IF(D798="","",COUNTA($D$10:D798)+27)</f>
        <v>470</v>
      </c>
      <c r="B798" s="24"/>
      <c r="C798" s="6"/>
      <c r="D798" s="25" t="s">
        <v>25</v>
      </c>
      <c r="E798" s="10">
        <v>611</v>
      </c>
      <c r="F798" s="10">
        <v>17</v>
      </c>
      <c r="G798" s="10">
        <v>80</v>
      </c>
      <c r="H798" s="10">
        <v>65</v>
      </c>
      <c r="I798" s="10">
        <v>64</v>
      </c>
      <c r="J798" s="10">
        <v>74</v>
      </c>
      <c r="K798" s="10">
        <v>74</v>
      </c>
      <c r="L798" s="10">
        <v>90</v>
      </c>
      <c r="M798" s="10">
        <v>91</v>
      </c>
      <c r="N798" s="10">
        <v>22</v>
      </c>
      <c r="O798" s="10">
        <v>13</v>
      </c>
      <c r="P798" s="10">
        <v>5</v>
      </c>
      <c r="Q798" s="10">
        <v>4</v>
      </c>
      <c r="R798" s="13">
        <v>0</v>
      </c>
      <c r="S798" s="10">
        <v>2</v>
      </c>
      <c r="T798" s="13">
        <v>0</v>
      </c>
      <c r="U798" s="13">
        <v>0</v>
      </c>
      <c r="V798" s="13">
        <v>0</v>
      </c>
      <c r="W798" s="10">
        <v>10</v>
      </c>
      <c r="X798" s="8">
        <v>250</v>
      </c>
      <c r="Y798" s="1">
        <f t="shared" si="11"/>
        <v>470</v>
      </c>
    </row>
    <row r="799" spans="1:25" x14ac:dyDescent="0.2">
      <c r="A799" s="6" t="str">
        <f>IF(D799="","",COUNTA($D$10:D799)+27)</f>
        <v/>
      </c>
      <c r="B799" s="24"/>
      <c r="C799" s="6"/>
      <c r="D799" s="25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8"/>
      <c r="Y799" s="1" t="str">
        <f t="shared" si="11"/>
        <v/>
      </c>
    </row>
    <row r="800" spans="1:25" x14ac:dyDescent="0.2">
      <c r="A800" s="6">
        <f>IF(D800="","",COUNTA($D$10:D800)+27)</f>
        <v>471</v>
      </c>
      <c r="B800" s="24"/>
      <c r="C800" s="6"/>
      <c r="D800" s="25" t="s">
        <v>76</v>
      </c>
      <c r="E800" s="7">
        <v>838</v>
      </c>
      <c r="F800" s="7">
        <v>23</v>
      </c>
      <c r="G800" s="7">
        <v>119</v>
      </c>
      <c r="H800" s="7">
        <v>82</v>
      </c>
      <c r="I800" s="7">
        <v>81</v>
      </c>
      <c r="J800" s="7">
        <v>99</v>
      </c>
      <c r="K800" s="7">
        <v>105</v>
      </c>
      <c r="L800" s="7">
        <v>122</v>
      </c>
      <c r="M800" s="7">
        <v>121</v>
      </c>
      <c r="N800" s="7">
        <v>36</v>
      </c>
      <c r="O800" s="7">
        <v>20</v>
      </c>
      <c r="P800" s="7">
        <v>6</v>
      </c>
      <c r="Q800" s="7">
        <v>5</v>
      </c>
      <c r="R800" s="7">
        <v>1</v>
      </c>
      <c r="S800" s="7">
        <v>2</v>
      </c>
      <c r="T800" s="14">
        <v>0</v>
      </c>
      <c r="U800" s="14">
        <v>0</v>
      </c>
      <c r="V800" s="14">
        <v>0</v>
      </c>
      <c r="W800" s="7">
        <v>16</v>
      </c>
      <c r="X800" s="17" t="s">
        <v>56</v>
      </c>
      <c r="Y800" s="1">
        <f t="shared" si="11"/>
        <v>471</v>
      </c>
    </row>
    <row r="801" spans="1:25" x14ac:dyDescent="0.2">
      <c r="A801" s="6" t="str">
        <f>IF(D801="","",COUNTA($D$10:D801)+27)</f>
        <v/>
      </c>
      <c r="B801" s="24"/>
      <c r="C801" s="6"/>
      <c r="D801" s="25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9"/>
      <c r="Y801" s="1" t="str">
        <f t="shared" si="11"/>
        <v/>
      </c>
    </row>
    <row r="802" spans="1:25" x14ac:dyDescent="0.2">
      <c r="A802" s="6">
        <f>IF(D802="","",COUNTA($D$10:D802)+27)</f>
        <v>472</v>
      </c>
      <c r="B802" s="24"/>
      <c r="C802" s="6"/>
      <c r="D802" s="25" t="s">
        <v>26</v>
      </c>
      <c r="E802" s="10">
        <v>88</v>
      </c>
      <c r="F802" s="10">
        <v>1</v>
      </c>
      <c r="G802" s="10">
        <v>4</v>
      </c>
      <c r="H802" s="10">
        <v>7</v>
      </c>
      <c r="I802" s="10">
        <v>4</v>
      </c>
      <c r="J802" s="10">
        <v>5</v>
      </c>
      <c r="K802" s="10">
        <v>9</v>
      </c>
      <c r="L802" s="10">
        <v>9</v>
      </c>
      <c r="M802" s="10">
        <v>21</v>
      </c>
      <c r="N802" s="10">
        <v>9</v>
      </c>
      <c r="O802" s="10">
        <v>8</v>
      </c>
      <c r="P802" s="10">
        <v>6</v>
      </c>
      <c r="Q802" s="10">
        <v>2</v>
      </c>
      <c r="R802" s="10">
        <v>1</v>
      </c>
      <c r="S802" s="13">
        <v>0</v>
      </c>
      <c r="T802" s="13">
        <v>0</v>
      </c>
      <c r="U802" s="13">
        <v>0</v>
      </c>
      <c r="V802" s="13">
        <v>0</v>
      </c>
      <c r="W802" s="10">
        <v>2</v>
      </c>
      <c r="X802" s="8">
        <v>600</v>
      </c>
      <c r="Y802" s="1">
        <f t="shared" ref="Y802:Y866" si="12">A802</f>
        <v>472</v>
      </c>
    </row>
    <row r="803" spans="1:25" x14ac:dyDescent="0.2">
      <c r="A803" s="6" t="str">
        <f>IF(D803="","",COUNTA($D$10:D803)+27)</f>
        <v/>
      </c>
      <c r="B803" s="24"/>
      <c r="C803" s="6"/>
      <c r="D803" s="25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8"/>
      <c r="Y803" s="1" t="str">
        <f t="shared" si="12"/>
        <v/>
      </c>
    </row>
    <row r="804" spans="1:25" x14ac:dyDescent="0.2">
      <c r="A804" s="6">
        <f>IF(D804="","",COUNTA($D$10:D804)+27)</f>
        <v>473</v>
      </c>
      <c r="B804" s="24"/>
      <c r="C804" s="6"/>
      <c r="D804" s="25" t="s">
        <v>27</v>
      </c>
      <c r="E804" s="10">
        <v>1024</v>
      </c>
      <c r="F804" s="10">
        <v>6</v>
      </c>
      <c r="G804" s="10">
        <v>102</v>
      </c>
      <c r="H804" s="10">
        <v>53</v>
      </c>
      <c r="I804" s="10">
        <v>43</v>
      </c>
      <c r="J804" s="10">
        <v>99</v>
      </c>
      <c r="K804" s="10">
        <v>140</v>
      </c>
      <c r="L804" s="10">
        <v>142</v>
      </c>
      <c r="M804" s="10">
        <v>231</v>
      </c>
      <c r="N804" s="10">
        <v>93</v>
      </c>
      <c r="O804" s="10">
        <v>63</v>
      </c>
      <c r="P804" s="10">
        <v>15</v>
      </c>
      <c r="Q804" s="10">
        <v>7</v>
      </c>
      <c r="R804" s="10">
        <v>2</v>
      </c>
      <c r="S804" s="10">
        <v>2</v>
      </c>
      <c r="T804" s="10">
        <v>1</v>
      </c>
      <c r="U804" s="13">
        <v>0</v>
      </c>
      <c r="V804" s="10">
        <v>3</v>
      </c>
      <c r="W804" s="10">
        <v>22</v>
      </c>
      <c r="X804" s="8">
        <v>449</v>
      </c>
      <c r="Y804" s="1">
        <f t="shared" si="12"/>
        <v>473</v>
      </c>
    </row>
    <row r="805" spans="1:25" x14ac:dyDescent="0.2">
      <c r="A805" s="6">
        <f>IF(D805="","",COUNTA($D$10:D805)+27)</f>
        <v>474</v>
      </c>
      <c r="B805" s="24"/>
      <c r="C805" s="6"/>
      <c r="D805" s="25" t="s">
        <v>28</v>
      </c>
      <c r="E805" s="10">
        <v>1230</v>
      </c>
      <c r="F805" s="10">
        <v>6</v>
      </c>
      <c r="G805" s="10">
        <v>74</v>
      </c>
      <c r="H805" s="10">
        <v>60</v>
      </c>
      <c r="I805" s="10">
        <v>33</v>
      </c>
      <c r="J805" s="10">
        <v>77</v>
      </c>
      <c r="K805" s="10">
        <v>130</v>
      </c>
      <c r="L805" s="10">
        <v>176</v>
      </c>
      <c r="M805" s="10">
        <v>299</v>
      </c>
      <c r="N805" s="10">
        <v>160</v>
      </c>
      <c r="O805" s="10">
        <v>114</v>
      </c>
      <c r="P805" s="10">
        <v>36</v>
      </c>
      <c r="Q805" s="10">
        <v>13</v>
      </c>
      <c r="R805" s="10">
        <v>10</v>
      </c>
      <c r="S805" s="10">
        <v>6</v>
      </c>
      <c r="T805" s="10">
        <v>1</v>
      </c>
      <c r="U805" s="13">
        <v>0</v>
      </c>
      <c r="V805" s="10">
        <v>2</v>
      </c>
      <c r="W805" s="10">
        <v>33</v>
      </c>
      <c r="X805" s="8">
        <v>600</v>
      </c>
      <c r="Y805" s="1">
        <f t="shared" si="12"/>
        <v>474</v>
      </c>
    </row>
    <row r="806" spans="1:25" x14ac:dyDescent="0.2">
      <c r="A806" s="6" t="str">
        <f>IF(D806="","",COUNTA($D$10:D806)+27)</f>
        <v/>
      </c>
      <c r="B806" s="24"/>
      <c r="C806" s="6"/>
      <c r="D806" s="25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8"/>
      <c r="Y806" s="1" t="str">
        <f t="shared" si="12"/>
        <v/>
      </c>
    </row>
    <row r="807" spans="1:25" x14ac:dyDescent="0.2">
      <c r="A807" s="6">
        <f>IF(D807="","",COUNTA($D$10:D807)+27)</f>
        <v>475</v>
      </c>
      <c r="B807" s="24"/>
      <c r="C807" s="6"/>
      <c r="D807" s="25" t="s">
        <v>76</v>
      </c>
      <c r="E807" s="7">
        <v>2254</v>
      </c>
      <c r="F807" s="7">
        <v>12</v>
      </c>
      <c r="G807" s="7">
        <v>176</v>
      </c>
      <c r="H807" s="7">
        <v>113</v>
      </c>
      <c r="I807" s="7">
        <v>76</v>
      </c>
      <c r="J807" s="7">
        <v>176</v>
      </c>
      <c r="K807" s="7">
        <v>270</v>
      </c>
      <c r="L807" s="7">
        <v>318</v>
      </c>
      <c r="M807" s="7">
        <v>530</v>
      </c>
      <c r="N807" s="7">
        <v>253</v>
      </c>
      <c r="O807" s="7">
        <v>177</v>
      </c>
      <c r="P807" s="7">
        <v>51</v>
      </c>
      <c r="Q807" s="7">
        <v>20</v>
      </c>
      <c r="R807" s="7">
        <v>12</v>
      </c>
      <c r="S807" s="7">
        <v>8</v>
      </c>
      <c r="T807" s="7">
        <v>2</v>
      </c>
      <c r="U807" s="14">
        <v>0</v>
      </c>
      <c r="V807" s="7">
        <v>5</v>
      </c>
      <c r="W807" s="7">
        <v>55</v>
      </c>
      <c r="X807" s="17" t="s">
        <v>56</v>
      </c>
      <c r="Y807" s="1">
        <f t="shared" si="12"/>
        <v>475</v>
      </c>
    </row>
    <row r="808" spans="1:25" x14ac:dyDescent="0.2">
      <c r="A808" s="6" t="str">
        <f>IF(D808="","",COUNTA($D$10:D808)+27)</f>
        <v/>
      </c>
      <c r="B808" s="24"/>
      <c r="C808" s="6"/>
      <c r="D808" s="25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9"/>
      <c r="Y808" s="1" t="str">
        <f t="shared" si="12"/>
        <v/>
      </c>
    </row>
    <row r="809" spans="1:25" x14ac:dyDescent="0.2">
      <c r="A809" s="6">
        <f>IF(D809="","",COUNTA($D$10:D809)+27)</f>
        <v>476</v>
      </c>
      <c r="B809" s="24"/>
      <c r="C809" s="6"/>
      <c r="D809" s="25" t="s">
        <v>29</v>
      </c>
      <c r="E809" s="10">
        <v>43</v>
      </c>
      <c r="F809" s="13">
        <v>0</v>
      </c>
      <c r="G809" s="10">
        <v>1</v>
      </c>
      <c r="H809" s="13">
        <v>0</v>
      </c>
      <c r="I809" s="13">
        <v>0</v>
      </c>
      <c r="J809" s="10">
        <v>1</v>
      </c>
      <c r="K809" s="10">
        <v>4</v>
      </c>
      <c r="L809" s="10">
        <v>4</v>
      </c>
      <c r="M809" s="10">
        <v>15</v>
      </c>
      <c r="N809" s="10">
        <v>8</v>
      </c>
      <c r="O809" s="10">
        <v>4</v>
      </c>
      <c r="P809" s="10">
        <v>2</v>
      </c>
      <c r="Q809" s="10">
        <v>1</v>
      </c>
      <c r="R809" s="10">
        <v>1</v>
      </c>
      <c r="S809" s="10">
        <v>1</v>
      </c>
      <c r="T809" s="13">
        <v>0</v>
      </c>
      <c r="U809" s="13">
        <v>0</v>
      </c>
      <c r="V809" s="10">
        <v>1</v>
      </c>
      <c r="W809" s="13">
        <v>0</v>
      </c>
      <c r="X809" s="8">
        <v>715</v>
      </c>
      <c r="Y809" s="1">
        <f t="shared" si="12"/>
        <v>476</v>
      </c>
    </row>
    <row r="810" spans="1:25" x14ac:dyDescent="0.2">
      <c r="A810" s="6" t="str">
        <f>IF(D810="","",COUNTA($D$10:D810)+27)</f>
        <v/>
      </c>
      <c r="B810" s="24"/>
      <c r="C810" s="6"/>
      <c r="D810" s="25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8"/>
      <c r="Y810" s="1" t="str">
        <f t="shared" si="12"/>
        <v/>
      </c>
    </row>
    <row r="811" spans="1:25" x14ac:dyDescent="0.2">
      <c r="A811" s="6">
        <f>IF(D811="","",COUNTA($D$10:D811)+27)</f>
        <v>477</v>
      </c>
      <c r="B811" s="24"/>
      <c r="C811" s="6"/>
      <c r="D811" s="25" t="s">
        <v>30</v>
      </c>
      <c r="E811" s="10">
        <v>394</v>
      </c>
      <c r="F811" s="13">
        <v>0</v>
      </c>
      <c r="G811" s="10">
        <v>10</v>
      </c>
      <c r="H811" s="10">
        <v>3</v>
      </c>
      <c r="I811" s="10">
        <v>3</v>
      </c>
      <c r="J811" s="10">
        <v>12</v>
      </c>
      <c r="K811" s="10">
        <v>29</v>
      </c>
      <c r="L811" s="10">
        <v>48</v>
      </c>
      <c r="M811" s="10">
        <v>89</v>
      </c>
      <c r="N811" s="10">
        <v>75</v>
      </c>
      <c r="O811" s="10">
        <v>72</v>
      </c>
      <c r="P811" s="10">
        <v>28</v>
      </c>
      <c r="Q811" s="10">
        <v>7</v>
      </c>
      <c r="R811" s="10">
        <v>3</v>
      </c>
      <c r="S811" s="10">
        <v>2</v>
      </c>
      <c r="T811" s="10">
        <v>1</v>
      </c>
      <c r="U811" s="10">
        <v>1</v>
      </c>
      <c r="V811" s="10">
        <v>1</v>
      </c>
      <c r="W811" s="10">
        <v>10</v>
      </c>
      <c r="X811" s="8">
        <v>791.5</v>
      </c>
      <c r="Y811" s="1">
        <f t="shared" si="12"/>
        <v>477</v>
      </c>
    </row>
    <row r="812" spans="1:25" x14ac:dyDescent="0.2">
      <c r="A812" s="6">
        <f>IF(D812="","",COUNTA($D$10:D812)+27)</f>
        <v>478</v>
      </c>
      <c r="B812" s="24"/>
      <c r="C812" s="6"/>
      <c r="D812" s="25" t="s">
        <v>31</v>
      </c>
      <c r="E812" s="10">
        <v>869</v>
      </c>
      <c r="F812" s="10">
        <v>2</v>
      </c>
      <c r="G812" s="10">
        <v>5</v>
      </c>
      <c r="H812" s="10">
        <v>11</v>
      </c>
      <c r="I812" s="10">
        <v>8</v>
      </c>
      <c r="J812" s="10">
        <v>10</v>
      </c>
      <c r="K812" s="10">
        <v>20</v>
      </c>
      <c r="L812" s="10">
        <v>73</v>
      </c>
      <c r="M812" s="10">
        <v>128</v>
      </c>
      <c r="N812" s="10">
        <v>123</v>
      </c>
      <c r="O812" s="10">
        <v>206</v>
      </c>
      <c r="P812" s="10">
        <v>137</v>
      </c>
      <c r="Q812" s="10">
        <v>65</v>
      </c>
      <c r="R812" s="10">
        <v>23</v>
      </c>
      <c r="S812" s="10">
        <v>27</v>
      </c>
      <c r="T812" s="10">
        <v>4</v>
      </c>
      <c r="U812" s="10">
        <v>3</v>
      </c>
      <c r="V812" s="10">
        <v>3</v>
      </c>
      <c r="W812" s="10">
        <v>21</v>
      </c>
      <c r="X812" s="8">
        <v>1046</v>
      </c>
      <c r="Y812" s="1">
        <f t="shared" si="12"/>
        <v>478</v>
      </c>
    </row>
    <row r="813" spans="1:25" x14ac:dyDescent="0.2">
      <c r="A813" s="6" t="str">
        <f>IF(D813="","",COUNTA($D$10:D813)+27)</f>
        <v/>
      </c>
      <c r="B813" s="24"/>
      <c r="C813" s="6"/>
      <c r="D813" s="25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8"/>
      <c r="Y813" s="1" t="str">
        <f t="shared" si="12"/>
        <v/>
      </c>
    </row>
    <row r="814" spans="1:25" x14ac:dyDescent="0.2">
      <c r="A814" s="6">
        <f>IF(D814="","",COUNTA($D$10:D814)+27)</f>
        <v>479</v>
      </c>
      <c r="B814" s="24"/>
      <c r="C814" s="6"/>
      <c r="D814" s="25" t="s">
        <v>76</v>
      </c>
      <c r="E814" s="7">
        <v>1263</v>
      </c>
      <c r="F814" s="7">
        <v>2</v>
      </c>
      <c r="G814" s="7">
        <v>15</v>
      </c>
      <c r="H814" s="7">
        <v>14</v>
      </c>
      <c r="I814" s="7">
        <v>11</v>
      </c>
      <c r="J814" s="7">
        <v>22</v>
      </c>
      <c r="K814" s="7">
        <v>49</v>
      </c>
      <c r="L814" s="7">
        <v>121</v>
      </c>
      <c r="M814" s="7">
        <v>217</v>
      </c>
      <c r="N814" s="7">
        <v>198</v>
      </c>
      <c r="O814" s="7">
        <v>278</v>
      </c>
      <c r="P814" s="7">
        <v>165</v>
      </c>
      <c r="Q814" s="7">
        <v>72</v>
      </c>
      <c r="R814" s="7">
        <v>26</v>
      </c>
      <c r="S814" s="7">
        <v>29</v>
      </c>
      <c r="T814" s="7">
        <v>5</v>
      </c>
      <c r="U814" s="7">
        <v>4</v>
      </c>
      <c r="V814" s="7">
        <v>4</v>
      </c>
      <c r="W814" s="7">
        <v>31</v>
      </c>
      <c r="X814" s="17" t="s">
        <v>56</v>
      </c>
      <c r="Y814" s="1">
        <f t="shared" si="12"/>
        <v>479</v>
      </c>
    </row>
    <row r="815" spans="1:25" x14ac:dyDescent="0.2">
      <c r="A815" s="6" t="str">
        <f>IF(D815="","",COUNTA($D$10:D815)+27)</f>
        <v/>
      </c>
      <c r="B815" s="24"/>
      <c r="C815" s="6"/>
      <c r="D815" s="25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9"/>
    </row>
    <row r="816" spans="1:25" x14ac:dyDescent="0.2">
      <c r="A816" s="6">
        <f>IF(D816="","",COUNTA($D$10:D816)+27)</f>
        <v>480</v>
      </c>
      <c r="B816" s="24"/>
      <c r="C816" s="6"/>
      <c r="D816" s="25" t="s">
        <v>37</v>
      </c>
      <c r="E816" s="10">
        <v>64</v>
      </c>
      <c r="F816" s="13">
        <v>0</v>
      </c>
      <c r="G816" s="10">
        <v>1</v>
      </c>
      <c r="H816" s="13">
        <v>0</v>
      </c>
      <c r="I816" s="13">
        <v>0</v>
      </c>
      <c r="J816" s="13">
        <v>0</v>
      </c>
      <c r="K816" s="10">
        <v>4</v>
      </c>
      <c r="L816" s="10">
        <v>2</v>
      </c>
      <c r="M816" s="10">
        <v>6</v>
      </c>
      <c r="N816" s="10">
        <v>7</v>
      </c>
      <c r="O816" s="10">
        <v>16</v>
      </c>
      <c r="P816" s="10">
        <v>11</v>
      </c>
      <c r="Q816" s="10">
        <v>8</v>
      </c>
      <c r="R816" s="10">
        <v>3</v>
      </c>
      <c r="S816" s="10">
        <v>2</v>
      </c>
      <c r="T816" s="13">
        <v>0</v>
      </c>
      <c r="U816" s="10">
        <v>1</v>
      </c>
      <c r="V816" s="10">
        <v>1</v>
      </c>
      <c r="W816" s="10">
        <v>2</v>
      </c>
      <c r="X816" s="8">
        <v>1187.5</v>
      </c>
      <c r="Y816" s="1">
        <f t="shared" si="12"/>
        <v>480</v>
      </c>
    </row>
    <row r="817" spans="1:25" x14ac:dyDescent="0.2">
      <c r="A817" s="6">
        <f>IF(D817="","",COUNTA($D$10:D817)+27)</f>
        <v>481</v>
      </c>
      <c r="B817" s="24"/>
      <c r="C817" s="6"/>
      <c r="D817" s="25" t="s">
        <v>38</v>
      </c>
      <c r="E817" s="10">
        <v>182</v>
      </c>
      <c r="F817" s="13">
        <v>0</v>
      </c>
      <c r="G817" s="10">
        <v>1</v>
      </c>
      <c r="H817" s="10">
        <v>1</v>
      </c>
      <c r="I817" s="13">
        <v>0</v>
      </c>
      <c r="J817" s="13">
        <v>0</v>
      </c>
      <c r="K817" s="13">
        <v>0</v>
      </c>
      <c r="L817" s="10">
        <v>5</v>
      </c>
      <c r="M817" s="10">
        <v>12</v>
      </c>
      <c r="N817" s="10">
        <v>11</v>
      </c>
      <c r="O817" s="10">
        <v>48</v>
      </c>
      <c r="P817" s="10">
        <v>38</v>
      </c>
      <c r="Q817" s="10">
        <v>21</v>
      </c>
      <c r="R817" s="10">
        <v>8</v>
      </c>
      <c r="S817" s="10">
        <v>13</v>
      </c>
      <c r="T817" s="10">
        <v>8</v>
      </c>
      <c r="U817" s="10">
        <v>4</v>
      </c>
      <c r="V817" s="10">
        <v>5</v>
      </c>
      <c r="W817" s="10">
        <v>7</v>
      </c>
      <c r="X817" s="8">
        <v>1625</v>
      </c>
      <c r="Y817" s="1">
        <f t="shared" si="12"/>
        <v>481</v>
      </c>
    </row>
    <row r="818" spans="1:25" x14ac:dyDescent="0.2">
      <c r="A818" s="6">
        <f>IF(D818="","",COUNTA($D$10:D818)+27)</f>
        <v>482</v>
      </c>
      <c r="B818" s="24"/>
      <c r="C818" s="6"/>
      <c r="D818" s="25" t="s">
        <v>39</v>
      </c>
      <c r="E818" s="10">
        <v>19</v>
      </c>
      <c r="F818" s="13">
        <v>0</v>
      </c>
      <c r="G818" s="13">
        <v>0</v>
      </c>
      <c r="H818" s="13">
        <v>0</v>
      </c>
      <c r="I818" s="13">
        <v>0</v>
      </c>
      <c r="J818" s="13">
        <v>0</v>
      </c>
      <c r="K818" s="13">
        <v>0</v>
      </c>
      <c r="L818" s="13">
        <v>0</v>
      </c>
      <c r="M818" s="10">
        <v>1</v>
      </c>
      <c r="N818" s="10">
        <v>2</v>
      </c>
      <c r="O818" s="10">
        <v>2</v>
      </c>
      <c r="P818" s="13">
        <v>0</v>
      </c>
      <c r="Q818" s="10">
        <v>2</v>
      </c>
      <c r="R818" s="10">
        <v>1</v>
      </c>
      <c r="S818" s="10">
        <v>3</v>
      </c>
      <c r="T818" s="10">
        <v>1</v>
      </c>
      <c r="U818" s="10">
        <v>2</v>
      </c>
      <c r="V818" s="10">
        <v>5</v>
      </c>
      <c r="W818" s="13">
        <v>0</v>
      </c>
      <c r="X818" s="8">
        <v>3500</v>
      </c>
      <c r="Y818" s="1">
        <f t="shared" si="12"/>
        <v>482</v>
      </c>
    </row>
    <row r="819" spans="1:25" x14ac:dyDescent="0.2">
      <c r="A819" s="6" t="str">
        <f>IF(D819="","",COUNTA($D$10:D819)-12)</f>
        <v/>
      </c>
      <c r="B819" s="24"/>
      <c r="C819" s="6"/>
      <c r="D819" s="25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8"/>
      <c r="Y819" s="1" t="str">
        <f t="shared" si="12"/>
        <v/>
      </c>
    </row>
    <row r="820" spans="1:25" x14ac:dyDescent="0.2">
      <c r="A820" s="6">
        <v>483</v>
      </c>
      <c r="B820" s="24"/>
      <c r="C820" s="25" t="s">
        <v>32</v>
      </c>
      <c r="E820" s="7">
        <v>3108</v>
      </c>
      <c r="F820" s="7">
        <v>35</v>
      </c>
      <c r="G820" s="7">
        <v>256</v>
      </c>
      <c r="H820" s="7">
        <v>152</v>
      </c>
      <c r="I820" s="7">
        <v>123</v>
      </c>
      <c r="J820" s="7">
        <v>222</v>
      </c>
      <c r="K820" s="7">
        <v>318</v>
      </c>
      <c r="L820" s="7">
        <v>418</v>
      </c>
      <c r="M820" s="7">
        <v>585</v>
      </c>
      <c r="N820" s="7">
        <v>311</v>
      </c>
      <c r="O820" s="7">
        <v>315</v>
      </c>
      <c r="P820" s="7">
        <v>144</v>
      </c>
      <c r="Q820" s="7">
        <v>71</v>
      </c>
      <c r="R820" s="7">
        <v>27</v>
      </c>
      <c r="S820" s="7">
        <v>39</v>
      </c>
      <c r="T820" s="7">
        <v>9</v>
      </c>
      <c r="U820" s="7">
        <v>6</v>
      </c>
      <c r="V820" s="7">
        <v>11</v>
      </c>
      <c r="W820" s="7">
        <v>66</v>
      </c>
      <c r="X820" s="8">
        <v>597.5</v>
      </c>
      <c r="Y820" s="1">
        <f t="shared" si="12"/>
        <v>483</v>
      </c>
    </row>
    <row r="821" spans="1:25" x14ac:dyDescent="0.2">
      <c r="A821" s="6" t="str">
        <f>IF(D821="","",COUNTA($D$10:D821)-12)</f>
        <v/>
      </c>
      <c r="B821" s="24"/>
      <c r="C821" s="6"/>
      <c r="D821" s="25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8"/>
      <c r="Y821" s="1" t="str">
        <f t="shared" si="12"/>
        <v/>
      </c>
    </row>
    <row r="822" spans="1:25" x14ac:dyDescent="0.2">
      <c r="A822" s="6">
        <f>IF(D822="","",COUNTA($D$10:D822)+28)</f>
        <v>484</v>
      </c>
      <c r="B822" s="24"/>
      <c r="C822" s="6"/>
      <c r="D822" s="25" t="s">
        <v>21</v>
      </c>
      <c r="E822" s="10">
        <v>86</v>
      </c>
      <c r="F822" s="10">
        <v>7</v>
      </c>
      <c r="G822" s="10">
        <v>23</v>
      </c>
      <c r="H822" s="10">
        <v>8</v>
      </c>
      <c r="I822" s="10">
        <v>14</v>
      </c>
      <c r="J822" s="10">
        <v>4</v>
      </c>
      <c r="K822" s="10">
        <v>14</v>
      </c>
      <c r="L822" s="10">
        <v>9</v>
      </c>
      <c r="M822" s="10">
        <v>7</v>
      </c>
      <c r="N822" s="13">
        <v>0</v>
      </c>
      <c r="O822" s="13">
        <v>0</v>
      </c>
      <c r="P822" s="13">
        <v>0</v>
      </c>
      <c r="Q822" s="13">
        <v>0</v>
      </c>
      <c r="R822" s="13">
        <v>0</v>
      </c>
      <c r="S822" s="13">
        <v>0</v>
      </c>
      <c r="T822" s="13">
        <v>0</v>
      </c>
      <c r="U822" s="13">
        <v>0</v>
      </c>
      <c r="V822" s="13">
        <v>0</v>
      </c>
      <c r="W822" s="13">
        <v>0</v>
      </c>
      <c r="X822" s="8">
        <v>135</v>
      </c>
      <c r="Y822" s="1">
        <f t="shared" si="12"/>
        <v>484</v>
      </c>
    </row>
    <row r="823" spans="1:25" x14ac:dyDescent="0.2">
      <c r="A823" s="6">
        <f>IF(D823="","",COUNTA($D$10:D823)+28)</f>
        <v>485</v>
      </c>
      <c r="B823" s="24"/>
      <c r="C823" s="6"/>
      <c r="D823" s="25" t="s">
        <v>22</v>
      </c>
      <c r="E823" s="10">
        <v>1</v>
      </c>
      <c r="F823" s="13">
        <v>0</v>
      </c>
      <c r="G823" s="10">
        <v>1</v>
      </c>
      <c r="H823" s="13">
        <v>0</v>
      </c>
      <c r="I823" s="13">
        <v>0</v>
      </c>
      <c r="J823" s="13">
        <v>0</v>
      </c>
      <c r="K823" s="13">
        <v>0</v>
      </c>
      <c r="L823" s="13">
        <v>0</v>
      </c>
      <c r="M823" s="13">
        <v>0</v>
      </c>
      <c r="N823" s="13">
        <v>0</v>
      </c>
      <c r="O823" s="13">
        <v>0</v>
      </c>
      <c r="P823" s="13">
        <v>0</v>
      </c>
      <c r="Q823" s="13">
        <v>0</v>
      </c>
      <c r="R823" s="13">
        <v>0</v>
      </c>
      <c r="S823" s="13">
        <v>0</v>
      </c>
      <c r="T823" s="13">
        <v>0</v>
      </c>
      <c r="U823" s="13">
        <v>0</v>
      </c>
      <c r="V823" s="13">
        <v>0</v>
      </c>
      <c r="W823" s="13">
        <v>0</v>
      </c>
      <c r="X823" s="8">
        <v>30</v>
      </c>
      <c r="Y823" s="1">
        <f t="shared" si="12"/>
        <v>485</v>
      </c>
    </row>
    <row r="824" spans="1:25" x14ac:dyDescent="0.2">
      <c r="A824" s="6">
        <f>IF(D824="","",COUNTA($D$10:D824)+28)</f>
        <v>486</v>
      </c>
      <c r="B824" s="24"/>
      <c r="C824" s="6"/>
      <c r="D824" s="25" t="s">
        <v>23</v>
      </c>
      <c r="E824" s="10">
        <v>53</v>
      </c>
      <c r="F824" s="10">
        <v>2</v>
      </c>
      <c r="G824" s="10">
        <v>15</v>
      </c>
      <c r="H824" s="10">
        <v>5</v>
      </c>
      <c r="I824" s="10">
        <v>3</v>
      </c>
      <c r="J824" s="10">
        <v>6</v>
      </c>
      <c r="K824" s="10">
        <v>4</v>
      </c>
      <c r="L824" s="10">
        <v>9</v>
      </c>
      <c r="M824" s="10">
        <v>8</v>
      </c>
      <c r="N824" s="10">
        <v>1</v>
      </c>
      <c r="O824" s="13">
        <v>0</v>
      </c>
      <c r="P824" s="13">
        <v>0</v>
      </c>
      <c r="Q824" s="13">
        <v>0</v>
      </c>
      <c r="R824" s="13">
        <v>0</v>
      </c>
      <c r="S824" s="13">
        <v>0</v>
      </c>
      <c r="T824" s="13">
        <v>0</v>
      </c>
      <c r="U824" s="13">
        <v>0</v>
      </c>
      <c r="V824" s="13">
        <v>0</v>
      </c>
      <c r="W824" s="13">
        <v>0</v>
      </c>
      <c r="X824" s="8">
        <v>200</v>
      </c>
      <c r="Y824" s="1">
        <f t="shared" si="12"/>
        <v>486</v>
      </c>
    </row>
    <row r="825" spans="1:25" x14ac:dyDescent="0.2">
      <c r="A825" s="6" t="str">
        <f>IF(D825="","",COUNTA($D$10:D825)+28)</f>
        <v/>
      </c>
      <c r="B825" s="24"/>
      <c r="C825" s="6"/>
      <c r="D825" s="25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8"/>
      <c r="Y825" s="1" t="str">
        <f t="shared" si="12"/>
        <v/>
      </c>
    </row>
    <row r="826" spans="1:25" x14ac:dyDescent="0.2">
      <c r="A826" s="6">
        <f>IF(D826="","",COUNTA($D$10:D826)+28)</f>
        <v>487</v>
      </c>
      <c r="B826" s="24"/>
      <c r="C826" s="6"/>
      <c r="D826" s="25" t="s">
        <v>24</v>
      </c>
      <c r="E826" s="10">
        <v>176</v>
      </c>
      <c r="F826" s="10">
        <v>3</v>
      </c>
      <c r="G826" s="10">
        <v>33</v>
      </c>
      <c r="H826" s="10">
        <v>14</v>
      </c>
      <c r="I826" s="10">
        <v>13</v>
      </c>
      <c r="J826" s="10">
        <v>17</v>
      </c>
      <c r="K826" s="10">
        <v>25</v>
      </c>
      <c r="L826" s="10">
        <v>24</v>
      </c>
      <c r="M826" s="10">
        <v>22</v>
      </c>
      <c r="N826" s="10">
        <v>9</v>
      </c>
      <c r="O826" s="10">
        <v>7</v>
      </c>
      <c r="P826" s="10">
        <v>1</v>
      </c>
      <c r="Q826" s="10">
        <v>1</v>
      </c>
      <c r="R826" s="10">
        <v>1</v>
      </c>
      <c r="S826" s="13">
        <v>0</v>
      </c>
      <c r="T826" s="13">
        <v>0</v>
      </c>
      <c r="U826" s="13">
        <v>0</v>
      </c>
      <c r="V826" s="13">
        <v>0</v>
      </c>
      <c r="W826" s="10">
        <v>6</v>
      </c>
      <c r="X826" s="8">
        <v>275</v>
      </c>
      <c r="Y826" s="1">
        <f t="shared" si="12"/>
        <v>487</v>
      </c>
    </row>
    <row r="827" spans="1:25" x14ac:dyDescent="0.2">
      <c r="A827" s="6">
        <f>IF(D827="","",COUNTA($D$10:D827)+28)</f>
        <v>488</v>
      </c>
      <c r="B827" s="24"/>
      <c r="C827" s="6"/>
      <c r="D827" s="25" t="s">
        <v>25</v>
      </c>
      <c r="E827" s="10">
        <v>457</v>
      </c>
      <c r="F827" s="10">
        <v>15</v>
      </c>
      <c r="G827" s="10">
        <v>60</v>
      </c>
      <c r="H827" s="10">
        <v>46</v>
      </c>
      <c r="I827" s="10">
        <v>40</v>
      </c>
      <c r="J827" s="10">
        <v>57</v>
      </c>
      <c r="K827" s="10">
        <v>61</v>
      </c>
      <c r="L827" s="10">
        <v>60</v>
      </c>
      <c r="M827" s="10">
        <v>66</v>
      </c>
      <c r="N827" s="10">
        <v>20</v>
      </c>
      <c r="O827" s="10">
        <v>12</v>
      </c>
      <c r="P827" s="10">
        <v>5</v>
      </c>
      <c r="Q827" s="10">
        <v>4</v>
      </c>
      <c r="R827" s="13">
        <v>0</v>
      </c>
      <c r="S827" s="10">
        <v>2</v>
      </c>
      <c r="T827" s="13">
        <v>0</v>
      </c>
      <c r="U827" s="13">
        <v>0</v>
      </c>
      <c r="V827" s="13">
        <v>0</v>
      </c>
      <c r="W827" s="10">
        <v>9</v>
      </c>
      <c r="X827" s="8">
        <v>271</v>
      </c>
      <c r="Y827" s="1">
        <f t="shared" si="12"/>
        <v>488</v>
      </c>
    </row>
    <row r="828" spans="1:25" x14ac:dyDescent="0.2">
      <c r="A828" s="6" t="str">
        <f>IF(D828="","",COUNTA($D$10:D828)+28)</f>
        <v/>
      </c>
      <c r="B828" s="24"/>
      <c r="C828" s="6"/>
      <c r="D828" s="25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8"/>
      <c r="Y828" s="1" t="str">
        <f t="shared" si="12"/>
        <v/>
      </c>
    </row>
    <row r="829" spans="1:25" x14ac:dyDescent="0.2">
      <c r="A829" s="6">
        <f>IF(D829="","",COUNTA($D$10:D829)+28)</f>
        <v>489</v>
      </c>
      <c r="B829" s="24"/>
      <c r="C829" s="6"/>
      <c r="D829" s="25" t="s">
        <v>76</v>
      </c>
      <c r="E829" s="7">
        <v>633</v>
      </c>
      <c r="F829" s="7">
        <v>18</v>
      </c>
      <c r="G829" s="7">
        <v>93</v>
      </c>
      <c r="H829" s="7">
        <v>60</v>
      </c>
      <c r="I829" s="7">
        <v>53</v>
      </c>
      <c r="J829" s="7">
        <v>74</v>
      </c>
      <c r="K829" s="7">
        <v>86</v>
      </c>
      <c r="L829" s="7">
        <v>84</v>
      </c>
      <c r="M829" s="7">
        <v>88</v>
      </c>
      <c r="N829" s="7">
        <v>29</v>
      </c>
      <c r="O829" s="7">
        <v>19</v>
      </c>
      <c r="P829" s="7">
        <v>6</v>
      </c>
      <c r="Q829" s="7">
        <v>5</v>
      </c>
      <c r="R829" s="7">
        <v>1</v>
      </c>
      <c r="S829" s="7">
        <v>2</v>
      </c>
      <c r="T829" s="14">
        <v>0</v>
      </c>
      <c r="U829" s="14">
        <v>0</v>
      </c>
      <c r="V829" s="14">
        <v>0</v>
      </c>
      <c r="W829" s="7">
        <v>15</v>
      </c>
      <c r="X829" s="17" t="s">
        <v>56</v>
      </c>
      <c r="Y829" s="1">
        <f t="shared" si="12"/>
        <v>489</v>
      </c>
    </row>
    <row r="830" spans="1:25" x14ac:dyDescent="0.2">
      <c r="A830" s="6" t="str">
        <f>IF(D830="","",COUNTA($D$10:D830)+28)</f>
        <v/>
      </c>
      <c r="B830" s="24"/>
      <c r="C830" s="6"/>
      <c r="D830" s="25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9"/>
      <c r="Y830" s="1" t="str">
        <f t="shared" si="12"/>
        <v/>
      </c>
    </row>
    <row r="831" spans="1:25" x14ac:dyDescent="0.2">
      <c r="A831" s="6">
        <f>IF(D831="","",COUNTA($D$10:D831)+28)</f>
        <v>490</v>
      </c>
      <c r="B831" s="24"/>
      <c r="C831" s="6"/>
      <c r="D831" s="25" t="s">
        <v>26</v>
      </c>
      <c r="E831" s="10">
        <v>61</v>
      </c>
      <c r="F831" s="10">
        <v>1</v>
      </c>
      <c r="G831" s="10">
        <v>2</v>
      </c>
      <c r="H831" s="10">
        <v>4</v>
      </c>
      <c r="I831" s="10">
        <v>2</v>
      </c>
      <c r="J831" s="10">
        <v>2</v>
      </c>
      <c r="K831" s="10">
        <v>8</v>
      </c>
      <c r="L831" s="10">
        <v>5</v>
      </c>
      <c r="M831" s="10">
        <v>15</v>
      </c>
      <c r="N831" s="10">
        <v>6</v>
      </c>
      <c r="O831" s="10">
        <v>6</v>
      </c>
      <c r="P831" s="10">
        <v>5</v>
      </c>
      <c r="Q831" s="10">
        <v>2</v>
      </c>
      <c r="R831" s="10">
        <v>1</v>
      </c>
      <c r="S831" s="13">
        <v>0</v>
      </c>
      <c r="T831" s="13">
        <v>0</v>
      </c>
      <c r="U831" s="13">
        <v>0</v>
      </c>
      <c r="V831" s="13">
        <v>0</v>
      </c>
      <c r="W831" s="10">
        <v>2</v>
      </c>
      <c r="X831" s="8">
        <v>610</v>
      </c>
      <c r="Y831" s="1">
        <f t="shared" si="12"/>
        <v>490</v>
      </c>
    </row>
    <row r="832" spans="1:25" x14ac:dyDescent="0.2">
      <c r="A832" s="6" t="str">
        <f>IF(D832="","",COUNTA($D$10:D832)+28)</f>
        <v/>
      </c>
      <c r="B832" s="24"/>
      <c r="C832" s="6"/>
      <c r="D832" s="25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8"/>
      <c r="Y832" s="1" t="str">
        <f t="shared" si="12"/>
        <v/>
      </c>
    </row>
    <row r="833" spans="1:25" x14ac:dyDescent="0.2">
      <c r="A833" s="6">
        <f>IF(D833="","",COUNTA($D$10:D833)+28)</f>
        <v>491</v>
      </c>
      <c r="B833" s="24"/>
      <c r="C833" s="6"/>
      <c r="D833" s="25" t="s">
        <v>27</v>
      </c>
      <c r="E833" s="10">
        <v>762</v>
      </c>
      <c r="F833" s="10">
        <v>2</v>
      </c>
      <c r="G833" s="10">
        <v>73</v>
      </c>
      <c r="H833" s="10">
        <v>35</v>
      </c>
      <c r="I833" s="10">
        <v>27</v>
      </c>
      <c r="J833" s="10">
        <v>72</v>
      </c>
      <c r="K833" s="10">
        <v>96</v>
      </c>
      <c r="L833" s="10">
        <v>117</v>
      </c>
      <c r="M833" s="10">
        <v>171</v>
      </c>
      <c r="N833" s="10">
        <v>75</v>
      </c>
      <c r="O833" s="10">
        <v>53</v>
      </c>
      <c r="P833" s="10">
        <v>13</v>
      </c>
      <c r="Q833" s="10">
        <v>6</v>
      </c>
      <c r="R833" s="10">
        <v>1</v>
      </c>
      <c r="S833" s="10">
        <v>2</v>
      </c>
      <c r="T833" s="10">
        <v>1</v>
      </c>
      <c r="U833" s="13">
        <v>0</v>
      </c>
      <c r="V833" s="13">
        <v>0</v>
      </c>
      <c r="W833" s="10">
        <v>18</v>
      </c>
      <c r="X833" s="8">
        <v>500</v>
      </c>
      <c r="Y833" s="1">
        <f t="shared" si="12"/>
        <v>491</v>
      </c>
    </row>
    <row r="834" spans="1:25" x14ac:dyDescent="0.2">
      <c r="A834" s="6">
        <f>IF(D834="","",COUNTA($D$10:D834)+28)</f>
        <v>492</v>
      </c>
      <c r="B834" s="24"/>
      <c r="C834" s="6"/>
      <c r="D834" s="25" t="s">
        <v>28</v>
      </c>
      <c r="E834" s="10">
        <v>817</v>
      </c>
      <c r="F834" s="10">
        <v>4</v>
      </c>
      <c r="G834" s="10">
        <v>40</v>
      </c>
      <c r="H834" s="10">
        <v>35</v>
      </c>
      <c r="I834" s="10">
        <v>20</v>
      </c>
      <c r="J834" s="10">
        <v>54</v>
      </c>
      <c r="K834" s="10">
        <v>85</v>
      </c>
      <c r="L834" s="10">
        <v>132</v>
      </c>
      <c r="M834" s="10">
        <v>186</v>
      </c>
      <c r="N834" s="10">
        <v>98</v>
      </c>
      <c r="O834" s="10">
        <v>86</v>
      </c>
      <c r="P834" s="10">
        <v>31</v>
      </c>
      <c r="Q834" s="10">
        <v>10</v>
      </c>
      <c r="R834" s="10">
        <v>8</v>
      </c>
      <c r="S834" s="10">
        <v>6</v>
      </c>
      <c r="T834" s="10">
        <v>1</v>
      </c>
      <c r="U834" s="13">
        <v>0</v>
      </c>
      <c r="V834" s="10">
        <v>2</v>
      </c>
      <c r="W834" s="10">
        <v>19</v>
      </c>
      <c r="X834" s="8">
        <v>600</v>
      </c>
      <c r="Y834" s="1">
        <f t="shared" si="12"/>
        <v>492</v>
      </c>
    </row>
    <row r="835" spans="1:25" x14ac:dyDescent="0.2">
      <c r="A835" s="6" t="str">
        <f>IF(D835="","",COUNTA($D$10:D835)+28)</f>
        <v/>
      </c>
      <c r="B835" s="24"/>
      <c r="C835" s="6"/>
      <c r="D835" s="25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8"/>
      <c r="Y835" s="1" t="str">
        <f t="shared" si="12"/>
        <v/>
      </c>
    </row>
    <row r="836" spans="1:25" x14ac:dyDescent="0.2">
      <c r="A836" s="6">
        <f>IF(D836="","",COUNTA($D$10:D836)+28)</f>
        <v>493</v>
      </c>
      <c r="B836" s="24"/>
      <c r="C836" s="6"/>
      <c r="D836" s="25" t="s">
        <v>76</v>
      </c>
      <c r="E836" s="7">
        <v>1579</v>
      </c>
      <c r="F836" s="7">
        <v>6</v>
      </c>
      <c r="G836" s="7">
        <v>113</v>
      </c>
      <c r="H836" s="7">
        <v>70</v>
      </c>
      <c r="I836" s="7">
        <v>47</v>
      </c>
      <c r="J836" s="7">
        <v>126</v>
      </c>
      <c r="K836" s="7">
        <v>181</v>
      </c>
      <c r="L836" s="7">
        <v>249</v>
      </c>
      <c r="M836" s="7">
        <v>357</v>
      </c>
      <c r="N836" s="7">
        <v>173</v>
      </c>
      <c r="O836" s="7">
        <v>139</v>
      </c>
      <c r="P836" s="7">
        <v>44</v>
      </c>
      <c r="Q836" s="7">
        <v>16</v>
      </c>
      <c r="R836" s="7">
        <v>9</v>
      </c>
      <c r="S836" s="7">
        <v>8</v>
      </c>
      <c r="T836" s="7">
        <v>2</v>
      </c>
      <c r="U836" s="14">
        <v>0</v>
      </c>
      <c r="V836" s="7">
        <v>2</v>
      </c>
      <c r="W836" s="7">
        <v>37</v>
      </c>
      <c r="X836" s="17" t="s">
        <v>56</v>
      </c>
      <c r="Y836" s="1">
        <f t="shared" si="12"/>
        <v>493</v>
      </c>
    </row>
    <row r="837" spans="1:25" x14ac:dyDescent="0.2">
      <c r="A837" s="6" t="str">
        <f>IF(D837="","",COUNTA($D$10:D837)+28)</f>
        <v/>
      </c>
      <c r="B837" s="24"/>
      <c r="C837" s="6"/>
      <c r="D837" s="25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9"/>
      <c r="Y837" s="1" t="str">
        <f t="shared" si="12"/>
        <v/>
      </c>
    </row>
    <row r="838" spans="1:25" x14ac:dyDescent="0.2">
      <c r="A838" s="6">
        <f>IF(D838="","",COUNTA($D$10:D838)+28)</f>
        <v>494</v>
      </c>
      <c r="B838" s="24"/>
      <c r="C838" s="6"/>
      <c r="D838" s="25" t="s">
        <v>29</v>
      </c>
      <c r="E838" s="10">
        <v>26</v>
      </c>
      <c r="F838" s="13">
        <v>0</v>
      </c>
      <c r="G838" s="10">
        <v>1</v>
      </c>
      <c r="H838" s="13">
        <v>0</v>
      </c>
      <c r="I838" s="13">
        <v>0</v>
      </c>
      <c r="J838" s="13">
        <v>0</v>
      </c>
      <c r="K838" s="10">
        <v>1</v>
      </c>
      <c r="L838" s="10">
        <v>2</v>
      </c>
      <c r="M838" s="10">
        <v>7</v>
      </c>
      <c r="N838" s="10">
        <v>5</v>
      </c>
      <c r="O838" s="10">
        <v>4</v>
      </c>
      <c r="P838" s="10">
        <v>2</v>
      </c>
      <c r="Q838" s="10">
        <v>1</v>
      </c>
      <c r="R838" s="10">
        <v>1</v>
      </c>
      <c r="S838" s="10">
        <v>1</v>
      </c>
      <c r="T838" s="13">
        <v>0</v>
      </c>
      <c r="U838" s="13">
        <v>0</v>
      </c>
      <c r="V838" s="10">
        <v>1</v>
      </c>
      <c r="W838" s="13">
        <v>0</v>
      </c>
      <c r="X838" s="8">
        <v>871</v>
      </c>
      <c r="Y838" s="1">
        <f t="shared" si="12"/>
        <v>494</v>
      </c>
    </row>
    <row r="839" spans="1:25" x14ac:dyDescent="0.2">
      <c r="A839" s="6" t="str">
        <f>IF(D839="","",COUNTA($D$10:D839)+28)</f>
        <v/>
      </c>
      <c r="B839" s="24"/>
      <c r="C839" s="6"/>
      <c r="D839" s="25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8"/>
      <c r="Y839" s="1" t="str">
        <f t="shared" si="12"/>
        <v/>
      </c>
    </row>
    <row r="840" spans="1:25" x14ac:dyDescent="0.2">
      <c r="A840" s="6">
        <f>IF(D840="","",COUNTA($D$10:D840)+28)</f>
        <v>495</v>
      </c>
      <c r="B840" s="24"/>
      <c r="C840" s="6"/>
      <c r="D840" s="25" t="s">
        <v>30</v>
      </c>
      <c r="E840" s="10">
        <v>214</v>
      </c>
      <c r="F840" s="13">
        <v>0</v>
      </c>
      <c r="G840" s="10">
        <v>4</v>
      </c>
      <c r="H840" s="10">
        <v>1</v>
      </c>
      <c r="I840" s="13">
        <v>0</v>
      </c>
      <c r="J840" s="10">
        <v>6</v>
      </c>
      <c r="K840" s="10">
        <v>11</v>
      </c>
      <c r="L840" s="10">
        <v>25</v>
      </c>
      <c r="M840" s="10">
        <v>45</v>
      </c>
      <c r="N840" s="10">
        <v>47</v>
      </c>
      <c r="O840" s="10">
        <v>43</v>
      </c>
      <c r="P840" s="10">
        <v>20</v>
      </c>
      <c r="Q840" s="10">
        <v>4</v>
      </c>
      <c r="R840" s="10">
        <v>1</v>
      </c>
      <c r="S840" s="10">
        <v>2</v>
      </c>
      <c r="T840" s="10">
        <v>1</v>
      </c>
      <c r="U840" s="13">
        <v>0</v>
      </c>
      <c r="V840" s="10">
        <v>1</v>
      </c>
      <c r="W840" s="10">
        <v>3</v>
      </c>
      <c r="X840" s="8">
        <v>846</v>
      </c>
      <c r="Y840" s="1">
        <f t="shared" si="12"/>
        <v>495</v>
      </c>
    </row>
    <row r="841" spans="1:25" x14ac:dyDescent="0.2">
      <c r="A841" s="6">
        <f>IF(D841="","",COUNTA($D$10:D841)+28)</f>
        <v>496</v>
      </c>
      <c r="B841" s="24"/>
      <c r="C841" s="6"/>
      <c r="D841" s="25" t="s">
        <v>31</v>
      </c>
      <c r="E841" s="10">
        <v>368</v>
      </c>
      <c r="F841" s="10">
        <v>1</v>
      </c>
      <c r="G841" s="10">
        <v>2</v>
      </c>
      <c r="H841" s="10">
        <v>4</v>
      </c>
      <c r="I841" s="10">
        <v>4</v>
      </c>
      <c r="J841" s="10">
        <v>4</v>
      </c>
      <c r="K841" s="10">
        <v>12</v>
      </c>
      <c r="L841" s="10">
        <v>32</v>
      </c>
      <c r="M841" s="10">
        <v>52</v>
      </c>
      <c r="N841" s="10">
        <v>44</v>
      </c>
      <c r="O841" s="10">
        <v>86</v>
      </c>
      <c r="P841" s="10">
        <v>58</v>
      </c>
      <c r="Q841" s="10">
        <v>29</v>
      </c>
      <c r="R841" s="10">
        <v>9</v>
      </c>
      <c r="S841" s="10">
        <v>17</v>
      </c>
      <c r="T841" s="10">
        <v>2</v>
      </c>
      <c r="U841" s="10">
        <v>3</v>
      </c>
      <c r="V841" s="10">
        <v>2</v>
      </c>
      <c r="W841" s="10">
        <v>7</v>
      </c>
      <c r="X841" s="8">
        <v>1075</v>
      </c>
      <c r="Y841" s="1">
        <f t="shared" si="12"/>
        <v>496</v>
      </c>
    </row>
    <row r="842" spans="1:25" x14ac:dyDescent="0.2">
      <c r="A842" s="6" t="str">
        <f>IF(D842="","",COUNTA($D$10:D842)+28)</f>
        <v/>
      </c>
      <c r="B842" s="24"/>
      <c r="C842" s="6"/>
      <c r="D842" s="25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8"/>
      <c r="Y842" s="1" t="str">
        <f t="shared" si="12"/>
        <v/>
      </c>
    </row>
    <row r="843" spans="1:25" x14ac:dyDescent="0.2">
      <c r="A843" s="6">
        <f>IF(D843="","",COUNTA($D$10:D843)+28)</f>
        <v>497</v>
      </c>
      <c r="B843" s="24"/>
      <c r="C843" s="6"/>
      <c r="D843" s="25" t="s">
        <v>76</v>
      </c>
      <c r="E843" s="7">
        <v>582</v>
      </c>
      <c r="F843" s="7">
        <v>1</v>
      </c>
      <c r="G843" s="7">
        <v>6</v>
      </c>
      <c r="H843" s="7">
        <v>5</v>
      </c>
      <c r="I843" s="7">
        <v>4</v>
      </c>
      <c r="J843" s="7">
        <v>10</v>
      </c>
      <c r="K843" s="7">
        <v>23</v>
      </c>
      <c r="L843" s="7">
        <v>57</v>
      </c>
      <c r="M843" s="7">
        <v>97</v>
      </c>
      <c r="N843" s="7">
        <v>91</v>
      </c>
      <c r="O843" s="7">
        <v>129</v>
      </c>
      <c r="P843" s="7">
        <v>78</v>
      </c>
      <c r="Q843" s="7">
        <v>33</v>
      </c>
      <c r="R843" s="7">
        <v>10</v>
      </c>
      <c r="S843" s="7">
        <v>19</v>
      </c>
      <c r="T843" s="7">
        <v>3</v>
      </c>
      <c r="U843" s="7">
        <v>3</v>
      </c>
      <c r="V843" s="7">
        <v>3</v>
      </c>
      <c r="W843" s="7">
        <v>10</v>
      </c>
      <c r="X843" s="17" t="s">
        <v>56</v>
      </c>
      <c r="Y843" s="1">
        <f t="shared" si="12"/>
        <v>497</v>
      </c>
    </row>
    <row r="844" spans="1:25" x14ac:dyDescent="0.2">
      <c r="A844" s="6" t="str">
        <f>IF(D844="","",COUNTA($D$10:D844)+28)</f>
        <v/>
      </c>
      <c r="B844" s="24"/>
      <c r="C844" s="6"/>
      <c r="D844" s="25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9"/>
      <c r="Y844" s="1" t="str">
        <f t="shared" si="12"/>
        <v/>
      </c>
    </row>
    <row r="845" spans="1:25" x14ac:dyDescent="0.2">
      <c r="A845" s="6">
        <f>IF(D845="","",COUNTA($D$10:D845)+28)</f>
        <v>498</v>
      </c>
      <c r="B845" s="24"/>
      <c r="C845" s="6"/>
      <c r="D845" s="25" t="s">
        <v>37</v>
      </c>
      <c r="E845" s="10">
        <v>15</v>
      </c>
      <c r="F845" s="13">
        <v>0</v>
      </c>
      <c r="G845" s="10">
        <v>1</v>
      </c>
      <c r="H845" s="13">
        <v>0</v>
      </c>
      <c r="I845" s="13">
        <v>0</v>
      </c>
      <c r="J845" s="13">
        <v>0</v>
      </c>
      <c r="K845" s="10">
        <v>1</v>
      </c>
      <c r="L845" s="10">
        <v>1</v>
      </c>
      <c r="M845" s="10">
        <v>1</v>
      </c>
      <c r="N845" s="10">
        <v>1</v>
      </c>
      <c r="O845" s="10">
        <v>1</v>
      </c>
      <c r="P845" s="13">
        <v>0</v>
      </c>
      <c r="Q845" s="10">
        <v>6</v>
      </c>
      <c r="R845" s="10">
        <v>2</v>
      </c>
      <c r="S845" s="13">
        <v>0</v>
      </c>
      <c r="T845" s="13">
        <v>0</v>
      </c>
      <c r="U845" s="10">
        <v>1</v>
      </c>
      <c r="V845" s="13">
        <v>0</v>
      </c>
      <c r="W845" s="13">
        <v>0</v>
      </c>
      <c r="X845" s="8">
        <v>2146</v>
      </c>
      <c r="Y845" s="1">
        <f t="shared" si="12"/>
        <v>498</v>
      </c>
    </row>
    <row r="846" spans="1:25" x14ac:dyDescent="0.2">
      <c r="A846" s="6">
        <f>IF(D846="","",COUNTA($D$10:D846)+28)</f>
        <v>499</v>
      </c>
      <c r="B846" s="24"/>
      <c r="C846" s="6"/>
      <c r="D846" s="25" t="s">
        <v>38</v>
      </c>
      <c r="E846" s="10">
        <v>60</v>
      </c>
      <c r="F846" s="13">
        <v>0</v>
      </c>
      <c r="G846" s="10">
        <v>1</v>
      </c>
      <c r="H846" s="13">
        <v>0</v>
      </c>
      <c r="I846" s="13">
        <v>0</v>
      </c>
      <c r="J846" s="13">
        <v>0</v>
      </c>
      <c r="K846" s="13">
        <v>0</v>
      </c>
      <c r="L846" s="10">
        <v>2</v>
      </c>
      <c r="M846" s="10">
        <v>4</v>
      </c>
      <c r="N846" s="10">
        <v>3</v>
      </c>
      <c r="O846" s="10">
        <v>16</v>
      </c>
      <c r="P846" s="10">
        <v>9</v>
      </c>
      <c r="Q846" s="10">
        <v>6</v>
      </c>
      <c r="R846" s="10">
        <v>3</v>
      </c>
      <c r="S846" s="10">
        <v>7</v>
      </c>
      <c r="T846" s="10">
        <v>3</v>
      </c>
      <c r="U846" s="10">
        <v>2</v>
      </c>
      <c r="V846" s="10">
        <v>2</v>
      </c>
      <c r="W846" s="10">
        <v>2</v>
      </c>
      <c r="X846" s="8">
        <v>1631</v>
      </c>
      <c r="Y846" s="1">
        <f t="shared" si="12"/>
        <v>499</v>
      </c>
    </row>
    <row r="847" spans="1:25" x14ac:dyDescent="0.2">
      <c r="A847" s="6">
        <f>IF(D847="","",COUNTA($D$10:D847)+28)</f>
        <v>500</v>
      </c>
      <c r="B847" s="24"/>
      <c r="C847" s="6"/>
      <c r="D847" s="25" t="s">
        <v>39</v>
      </c>
      <c r="E847" s="10">
        <v>12</v>
      </c>
      <c r="F847" s="13">
        <v>0</v>
      </c>
      <c r="G847" s="13">
        <v>0</v>
      </c>
      <c r="H847" s="13">
        <v>0</v>
      </c>
      <c r="I847" s="13">
        <v>0</v>
      </c>
      <c r="J847" s="13">
        <v>0</v>
      </c>
      <c r="K847" s="13">
        <v>0</v>
      </c>
      <c r="L847" s="13">
        <v>0</v>
      </c>
      <c r="M847" s="10">
        <v>1</v>
      </c>
      <c r="N847" s="10">
        <v>2</v>
      </c>
      <c r="O847" s="10">
        <v>1</v>
      </c>
      <c r="P847" s="13">
        <v>0</v>
      </c>
      <c r="Q847" s="10">
        <v>2</v>
      </c>
      <c r="R847" s="13">
        <v>0</v>
      </c>
      <c r="S847" s="10">
        <v>2</v>
      </c>
      <c r="T847" s="10">
        <v>1</v>
      </c>
      <c r="U847" s="13">
        <v>0</v>
      </c>
      <c r="V847" s="10">
        <v>3</v>
      </c>
      <c r="W847" s="13">
        <v>0</v>
      </c>
      <c r="X847" s="8">
        <v>2523</v>
      </c>
      <c r="Y847" s="1">
        <f t="shared" si="12"/>
        <v>500</v>
      </c>
    </row>
    <row r="848" spans="1:25" x14ac:dyDescent="0.2">
      <c r="A848" s="6" t="str">
        <f>IF(D848="","",COUNTA($D$10:D848)-12)</f>
        <v/>
      </c>
      <c r="B848" s="24"/>
      <c r="C848" s="6"/>
      <c r="D848" s="25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8"/>
      <c r="Y848" s="1" t="str">
        <f t="shared" si="12"/>
        <v/>
      </c>
    </row>
    <row r="849" spans="1:25" x14ac:dyDescent="0.2">
      <c r="A849" s="6">
        <v>501</v>
      </c>
      <c r="B849" s="24"/>
      <c r="C849" s="25" t="s">
        <v>33</v>
      </c>
      <c r="E849" s="7">
        <v>1815</v>
      </c>
      <c r="F849" s="7">
        <v>12</v>
      </c>
      <c r="G849" s="7">
        <v>106</v>
      </c>
      <c r="H849" s="7">
        <v>82</v>
      </c>
      <c r="I849" s="7">
        <v>70</v>
      </c>
      <c r="J849" s="7">
        <v>98</v>
      </c>
      <c r="K849" s="7">
        <v>145</v>
      </c>
      <c r="L849" s="7">
        <v>182</v>
      </c>
      <c r="M849" s="7">
        <v>358</v>
      </c>
      <c r="N849" s="7">
        <v>214</v>
      </c>
      <c r="O849" s="7">
        <v>239</v>
      </c>
      <c r="P849" s="7">
        <v>135</v>
      </c>
      <c r="Q849" s="7">
        <v>60</v>
      </c>
      <c r="R849" s="7">
        <v>26</v>
      </c>
      <c r="S849" s="7">
        <v>19</v>
      </c>
      <c r="T849" s="7">
        <v>7</v>
      </c>
      <c r="U849" s="7">
        <v>5</v>
      </c>
      <c r="V849" s="7">
        <v>10</v>
      </c>
      <c r="W849" s="7">
        <v>47</v>
      </c>
      <c r="X849" s="8">
        <v>657.5</v>
      </c>
      <c r="Y849" s="1">
        <f t="shared" si="12"/>
        <v>501</v>
      </c>
    </row>
    <row r="850" spans="1:25" x14ac:dyDescent="0.2">
      <c r="A850" s="6" t="str">
        <f>IF(D850="","",COUNTA($D$10:D850)-12)</f>
        <v/>
      </c>
      <c r="B850" s="24"/>
      <c r="C850" s="6"/>
      <c r="D850" s="25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8"/>
      <c r="Y850" s="1" t="str">
        <f t="shared" si="12"/>
        <v/>
      </c>
    </row>
    <row r="851" spans="1:25" x14ac:dyDescent="0.2">
      <c r="A851" s="6">
        <f>IF(D851="","",COUNTA($D$10:D851)+29)</f>
        <v>502</v>
      </c>
      <c r="B851" s="24"/>
      <c r="C851" s="6"/>
      <c r="D851" s="25" t="s">
        <v>21</v>
      </c>
      <c r="E851" s="10">
        <v>14</v>
      </c>
      <c r="F851" s="13">
        <v>0</v>
      </c>
      <c r="G851" s="10">
        <v>3</v>
      </c>
      <c r="H851" s="10">
        <v>1</v>
      </c>
      <c r="I851" s="10">
        <v>3</v>
      </c>
      <c r="J851" s="10">
        <v>5</v>
      </c>
      <c r="K851" s="10">
        <v>2</v>
      </c>
      <c r="L851" s="13">
        <v>0</v>
      </c>
      <c r="M851" s="13">
        <v>0</v>
      </c>
      <c r="N851" s="13">
        <v>0</v>
      </c>
      <c r="O851" s="13">
        <v>0</v>
      </c>
      <c r="P851" s="13">
        <v>0</v>
      </c>
      <c r="Q851" s="13">
        <v>0</v>
      </c>
      <c r="R851" s="13">
        <v>0</v>
      </c>
      <c r="S851" s="13">
        <v>0</v>
      </c>
      <c r="T851" s="13">
        <v>0</v>
      </c>
      <c r="U851" s="13">
        <v>0</v>
      </c>
      <c r="V851" s="13">
        <v>0</v>
      </c>
      <c r="W851" s="13">
        <v>0</v>
      </c>
      <c r="X851" s="8">
        <v>167.5</v>
      </c>
      <c r="Y851" s="1">
        <f t="shared" si="12"/>
        <v>502</v>
      </c>
    </row>
    <row r="852" spans="1:25" x14ac:dyDescent="0.2">
      <c r="A852" s="6">
        <f>IF(D852="","",COUNTA($D$10:D852)+29)</f>
        <v>503</v>
      </c>
      <c r="B852" s="24"/>
      <c r="C852" s="6"/>
      <c r="D852" s="25" t="s">
        <v>23</v>
      </c>
      <c r="E852" s="10">
        <v>18</v>
      </c>
      <c r="F852" s="13">
        <v>0</v>
      </c>
      <c r="G852" s="10">
        <v>3</v>
      </c>
      <c r="H852" s="10">
        <v>3</v>
      </c>
      <c r="I852" s="10">
        <v>1</v>
      </c>
      <c r="J852" s="10">
        <v>2</v>
      </c>
      <c r="K852" s="10">
        <v>2</v>
      </c>
      <c r="L852" s="10">
        <v>1</v>
      </c>
      <c r="M852" s="10">
        <v>5</v>
      </c>
      <c r="N852" s="13">
        <v>0</v>
      </c>
      <c r="O852" s="10">
        <v>1</v>
      </c>
      <c r="P852" s="13">
        <v>0</v>
      </c>
      <c r="Q852" s="13">
        <v>0</v>
      </c>
      <c r="R852" s="13">
        <v>0</v>
      </c>
      <c r="S852" s="13">
        <v>0</v>
      </c>
      <c r="T852" s="13">
        <v>0</v>
      </c>
      <c r="U852" s="13">
        <v>0</v>
      </c>
      <c r="V852" s="13">
        <v>0</v>
      </c>
      <c r="W852" s="13">
        <v>0</v>
      </c>
      <c r="X852" s="8">
        <v>258</v>
      </c>
      <c r="Y852" s="1">
        <f t="shared" si="12"/>
        <v>503</v>
      </c>
    </row>
    <row r="853" spans="1:25" x14ac:dyDescent="0.2">
      <c r="A853" s="6" t="str">
        <f>IF(D853="","",COUNTA($D$10:D853)+29)</f>
        <v/>
      </c>
      <c r="B853" s="24"/>
      <c r="C853" s="6"/>
      <c r="D853" s="25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8"/>
      <c r="Y853" s="1" t="str">
        <f t="shared" si="12"/>
        <v/>
      </c>
    </row>
    <row r="854" spans="1:25" x14ac:dyDescent="0.2">
      <c r="A854" s="6">
        <f>IF(D854="","",COUNTA($D$10:D854)+29)</f>
        <v>504</v>
      </c>
      <c r="B854" s="24"/>
      <c r="C854" s="6"/>
      <c r="D854" s="25" t="s">
        <v>24</v>
      </c>
      <c r="E854" s="10">
        <v>51</v>
      </c>
      <c r="F854" s="10">
        <v>3</v>
      </c>
      <c r="G854" s="10">
        <v>6</v>
      </c>
      <c r="H854" s="10">
        <v>3</v>
      </c>
      <c r="I854" s="10">
        <v>4</v>
      </c>
      <c r="J854" s="10">
        <v>8</v>
      </c>
      <c r="K854" s="10">
        <v>6</v>
      </c>
      <c r="L854" s="10">
        <v>8</v>
      </c>
      <c r="M854" s="10">
        <v>8</v>
      </c>
      <c r="N854" s="10">
        <v>5</v>
      </c>
      <c r="O854" s="13">
        <v>0</v>
      </c>
      <c r="P854" s="13">
        <v>0</v>
      </c>
      <c r="Q854" s="13">
        <v>0</v>
      </c>
      <c r="R854" s="13">
        <v>0</v>
      </c>
      <c r="S854" s="13">
        <v>0</v>
      </c>
      <c r="T854" s="13">
        <v>0</v>
      </c>
      <c r="U854" s="13">
        <v>0</v>
      </c>
      <c r="V854" s="13">
        <v>0</v>
      </c>
      <c r="W854" s="13">
        <v>0</v>
      </c>
      <c r="X854" s="8">
        <v>300</v>
      </c>
      <c r="Y854" s="1">
        <f t="shared" si="12"/>
        <v>504</v>
      </c>
    </row>
    <row r="855" spans="1:25" x14ac:dyDescent="0.2">
      <c r="A855" s="6">
        <f>IF(D855="","",COUNTA($D$10:D855)+29)</f>
        <v>505</v>
      </c>
      <c r="B855" s="24"/>
      <c r="C855" s="6"/>
      <c r="D855" s="25" t="s">
        <v>25</v>
      </c>
      <c r="E855" s="10">
        <v>154</v>
      </c>
      <c r="F855" s="10">
        <v>2</v>
      </c>
      <c r="G855" s="10">
        <v>20</v>
      </c>
      <c r="H855" s="10">
        <v>19</v>
      </c>
      <c r="I855" s="10">
        <v>24</v>
      </c>
      <c r="J855" s="10">
        <v>17</v>
      </c>
      <c r="K855" s="10">
        <v>13</v>
      </c>
      <c r="L855" s="10">
        <v>30</v>
      </c>
      <c r="M855" s="10">
        <v>25</v>
      </c>
      <c r="N855" s="10">
        <v>2</v>
      </c>
      <c r="O855" s="10">
        <v>1</v>
      </c>
      <c r="P855" s="13">
        <v>0</v>
      </c>
      <c r="Q855" s="13">
        <v>0</v>
      </c>
      <c r="R855" s="13">
        <v>0</v>
      </c>
      <c r="S855" s="13">
        <v>0</v>
      </c>
      <c r="T855" s="13">
        <v>0</v>
      </c>
      <c r="U855" s="13">
        <v>0</v>
      </c>
      <c r="V855" s="13">
        <v>0</v>
      </c>
      <c r="W855" s="10">
        <v>1</v>
      </c>
      <c r="X855" s="8">
        <v>200</v>
      </c>
      <c r="Y855" s="1">
        <f t="shared" si="12"/>
        <v>505</v>
      </c>
    </row>
    <row r="856" spans="1:25" x14ac:dyDescent="0.2">
      <c r="A856" s="6" t="str">
        <f>IF(D856="","",COUNTA($D$10:D856)+29)</f>
        <v/>
      </c>
      <c r="B856" s="24"/>
      <c r="C856" s="6"/>
      <c r="D856" s="25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8"/>
      <c r="Y856" s="1" t="str">
        <f t="shared" si="12"/>
        <v/>
      </c>
    </row>
    <row r="857" spans="1:25" x14ac:dyDescent="0.2">
      <c r="A857" s="6">
        <f>IF(D857="","",COUNTA($D$10:D857)+29)</f>
        <v>506</v>
      </c>
      <c r="B857" s="24"/>
      <c r="C857" s="6"/>
      <c r="D857" s="25" t="s">
        <v>76</v>
      </c>
      <c r="E857" s="7">
        <v>205</v>
      </c>
      <c r="F857" s="7">
        <v>5</v>
      </c>
      <c r="G857" s="7">
        <v>26</v>
      </c>
      <c r="H857" s="7">
        <v>22</v>
      </c>
      <c r="I857" s="7">
        <v>28</v>
      </c>
      <c r="J857" s="7">
        <v>25</v>
      </c>
      <c r="K857" s="7">
        <v>19</v>
      </c>
      <c r="L857" s="7">
        <v>38</v>
      </c>
      <c r="M857" s="7">
        <v>33</v>
      </c>
      <c r="N857" s="7">
        <v>7</v>
      </c>
      <c r="O857" s="7">
        <v>1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7">
        <v>1</v>
      </c>
      <c r="X857" s="17" t="s">
        <v>56</v>
      </c>
      <c r="Y857" s="1">
        <f t="shared" si="12"/>
        <v>506</v>
      </c>
    </row>
    <row r="858" spans="1:25" x14ac:dyDescent="0.2">
      <c r="A858" s="6" t="str">
        <f>IF(D858="","",COUNTA($D$10:D858)+29)</f>
        <v/>
      </c>
      <c r="B858" s="24"/>
      <c r="C858" s="6"/>
      <c r="D858" s="25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9"/>
      <c r="Y858" s="1" t="str">
        <f t="shared" si="12"/>
        <v/>
      </c>
    </row>
    <row r="859" spans="1:25" x14ac:dyDescent="0.2">
      <c r="A859" s="6">
        <f>IF(D859="","",COUNTA($D$10:D859)+29)</f>
        <v>507</v>
      </c>
      <c r="B859" s="24"/>
      <c r="C859" s="6"/>
      <c r="D859" s="25" t="s">
        <v>26</v>
      </c>
      <c r="E859" s="10">
        <v>27</v>
      </c>
      <c r="F859" s="13">
        <v>0</v>
      </c>
      <c r="G859" s="10">
        <v>2</v>
      </c>
      <c r="H859" s="10">
        <v>3</v>
      </c>
      <c r="I859" s="10">
        <v>2</v>
      </c>
      <c r="J859" s="10">
        <v>3</v>
      </c>
      <c r="K859" s="10">
        <v>1</v>
      </c>
      <c r="L859" s="10">
        <v>4</v>
      </c>
      <c r="M859" s="10">
        <v>6</v>
      </c>
      <c r="N859" s="10">
        <v>3</v>
      </c>
      <c r="O859" s="10">
        <v>2</v>
      </c>
      <c r="P859" s="10">
        <v>1</v>
      </c>
      <c r="Q859" s="13">
        <v>0</v>
      </c>
      <c r="R859" s="13">
        <v>0</v>
      </c>
      <c r="S859" s="13">
        <v>0</v>
      </c>
      <c r="T859" s="13">
        <v>0</v>
      </c>
      <c r="U859" s="13">
        <v>0</v>
      </c>
      <c r="V859" s="13">
        <v>0</v>
      </c>
      <c r="W859" s="13">
        <v>0</v>
      </c>
      <c r="X859" s="8">
        <v>541</v>
      </c>
      <c r="Y859" s="1">
        <f t="shared" si="12"/>
        <v>507</v>
      </c>
    </row>
    <row r="860" spans="1:25" x14ac:dyDescent="0.2">
      <c r="A860" s="6" t="str">
        <f>IF(D860="","",COUNTA($D$10:D860)+29)</f>
        <v/>
      </c>
      <c r="B860" s="24"/>
      <c r="C860" s="6"/>
      <c r="D860" s="25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8"/>
      <c r="Y860" s="1" t="str">
        <f t="shared" si="12"/>
        <v/>
      </c>
    </row>
    <row r="861" spans="1:25" x14ac:dyDescent="0.2">
      <c r="A861" s="6" t="str">
        <f>IF(D861="","",COUNTA($D$10:D861)+29)</f>
        <v/>
      </c>
      <c r="B861" s="9" t="s">
        <v>70</v>
      </c>
      <c r="C861" s="6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8"/>
    </row>
    <row r="862" spans="1:25" x14ac:dyDescent="0.2">
      <c r="A862" s="6" t="str">
        <f>IF(D862="","",COUNTA($D$10:D862)+29)</f>
        <v/>
      </c>
      <c r="B862" s="24"/>
      <c r="C862" s="6"/>
      <c r="D862" s="25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8"/>
    </row>
    <row r="863" spans="1:25" x14ac:dyDescent="0.2">
      <c r="A863" s="6">
        <f>IF(D863="","",COUNTA($D$10:D863)+29)</f>
        <v>508</v>
      </c>
      <c r="B863" s="24"/>
      <c r="C863" s="6"/>
      <c r="D863" s="25" t="s">
        <v>27</v>
      </c>
      <c r="E863" s="10">
        <v>262</v>
      </c>
      <c r="F863" s="10">
        <v>4</v>
      </c>
      <c r="G863" s="10">
        <v>29</v>
      </c>
      <c r="H863" s="10">
        <v>18</v>
      </c>
      <c r="I863" s="10">
        <v>16</v>
      </c>
      <c r="J863" s="10">
        <v>27</v>
      </c>
      <c r="K863" s="10">
        <v>44</v>
      </c>
      <c r="L863" s="10">
        <v>25</v>
      </c>
      <c r="M863" s="10">
        <v>60</v>
      </c>
      <c r="N863" s="10">
        <v>18</v>
      </c>
      <c r="O863" s="10">
        <v>10</v>
      </c>
      <c r="P863" s="10">
        <v>2</v>
      </c>
      <c r="Q863" s="10">
        <v>1</v>
      </c>
      <c r="R863" s="10">
        <v>1</v>
      </c>
      <c r="S863" s="13">
        <v>0</v>
      </c>
      <c r="T863" s="13">
        <v>0</v>
      </c>
      <c r="U863" s="13">
        <v>0</v>
      </c>
      <c r="V863" s="10">
        <v>3</v>
      </c>
      <c r="W863" s="10">
        <v>4</v>
      </c>
      <c r="X863" s="8">
        <v>350</v>
      </c>
      <c r="Y863" s="1">
        <f t="shared" si="12"/>
        <v>508</v>
      </c>
    </row>
    <row r="864" spans="1:25" x14ac:dyDescent="0.2">
      <c r="A864" s="6">
        <f>IF(D864="","",COUNTA($D$10:D864)+29)</f>
        <v>509</v>
      </c>
      <c r="B864" s="24"/>
      <c r="C864" s="6"/>
      <c r="D864" s="25" t="s">
        <v>28</v>
      </c>
      <c r="E864" s="10">
        <v>413</v>
      </c>
      <c r="F864" s="10">
        <v>2</v>
      </c>
      <c r="G864" s="10">
        <v>34</v>
      </c>
      <c r="H864" s="10">
        <v>25</v>
      </c>
      <c r="I864" s="10">
        <v>13</v>
      </c>
      <c r="J864" s="10">
        <v>23</v>
      </c>
      <c r="K864" s="10">
        <v>45</v>
      </c>
      <c r="L864" s="10">
        <v>44</v>
      </c>
      <c r="M864" s="10">
        <v>113</v>
      </c>
      <c r="N864" s="10">
        <v>62</v>
      </c>
      <c r="O864" s="10">
        <v>28</v>
      </c>
      <c r="P864" s="10">
        <v>5</v>
      </c>
      <c r="Q864" s="10">
        <v>3</v>
      </c>
      <c r="R864" s="10">
        <v>2</v>
      </c>
      <c r="S864" s="13">
        <v>0</v>
      </c>
      <c r="T864" s="13">
        <v>0</v>
      </c>
      <c r="U864" s="13">
        <v>0</v>
      </c>
      <c r="V864" s="13">
        <v>0</v>
      </c>
      <c r="W864" s="10">
        <v>14</v>
      </c>
      <c r="X864" s="8">
        <v>600</v>
      </c>
      <c r="Y864" s="1">
        <f t="shared" si="12"/>
        <v>509</v>
      </c>
    </row>
    <row r="865" spans="1:25" x14ac:dyDescent="0.2">
      <c r="A865" s="6" t="str">
        <f>IF(D865="","",COUNTA($D$10:D865)+29)</f>
        <v/>
      </c>
      <c r="B865" s="24"/>
      <c r="C865" s="6"/>
      <c r="D865" s="25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8"/>
      <c r="Y865" s="1" t="str">
        <f t="shared" si="12"/>
        <v/>
      </c>
    </row>
    <row r="866" spans="1:25" x14ac:dyDescent="0.2">
      <c r="A866" s="6">
        <f>IF(D866="","",COUNTA($D$10:D866)+29)</f>
        <v>510</v>
      </c>
      <c r="B866" s="24"/>
      <c r="C866" s="6"/>
      <c r="D866" s="25" t="s">
        <v>76</v>
      </c>
      <c r="E866" s="7">
        <v>675</v>
      </c>
      <c r="F866" s="7">
        <v>6</v>
      </c>
      <c r="G866" s="7">
        <v>63</v>
      </c>
      <c r="H866" s="7">
        <v>43</v>
      </c>
      <c r="I866" s="7">
        <v>29</v>
      </c>
      <c r="J866" s="7">
        <v>50</v>
      </c>
      <c r="K866" s="7">
        <v>89</v>
      </c>
      <c r="L866" s="7">
        <v>69</v>
      </c>
      <c r="M866" s="7">
        <v>173</v>
      </c>
      <c r="N866" s="7">
        <v>80</v>
      </c>
      <c r="O866" s="7">
        <v>38</v>
      </c>
      <c r="P866" s="7">
        <v>7</v>
      </c>
      <c r="Q866" s="7">
        <v>4</v>
      </c>
      <c r="R866" s="7">
        <v>3</v>
      </c>
      <c r="S866" s="14">
        <v>0</v>
      </c>
      <c r="T866" s="14">
        <v>0</v>
      </c>
      <c r="U866" s="14">
        <v>0</v>
      </c>
      <c r="V866" s="7">
        <v>3</v>
      </c>
      <c r="W866" s="7">
        <v>18</v>
      </c>
      <c r="X866" s="17" t="s">
        <v>56</v>
      </c>
      <c r="Y866" s="1">
        <f t="shared" si="12"/>
        <v>510</v>
      </c>
    </row>
    <row r="867" spans="1:25" x14ac:dyDescent="0.2">
      <c r="A867" s="6" t="str">
        <f>IF(D867="","",COUNTA($D$10:D867)+29)</f>
        <v/>
      </c>
      <c r="B867" s="24"/>
      <c r="C867" s="6"/>
      <c r="D867" s="25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9"/>
    </row>
    <row r="868" spans="1:25" x14ac:dyDescent="0.2">
      <c r="A868" s="6">
        <f>IF(D868="","",COUNTA($D$10:D868)+29)</f>
        <v>511</v>
      </c>
      <c r="B868" s="24"/>
      <c r="C868" s="6"/>
      <c r="D868" s="25" t="s">
        <v>29</v>
      </c>
      <c r="E868" s="10">
        <v>17</v>
      </c>
      <c r="F868" s="13">
        <v>0</v>
      </c>
      <c r="G868" s="13">
        <v>0</v>
      </c>
      <c r="H868" s="13">
        <v>0</v>
      </c>
      <c r="I868" s="13">
        <v>0</v>
      </c>
      <c r="J868" s="10">
        <v>1</v>
      </c>
      <c r="K868" s="10">
        <v>3</v>
      </c>
      <c r="L868" s="10">
        <v>2</v>
      </c>
      <c r="M868" s="10">
        <v>8</v>
      </c>
      <c r="N868" s="10">
        <v>3</v>
      </c>
      <c r="O868" s="13">
        <v>0</v>
      </c>
      <c r="P868" s="13">
        <v>0</v>
      </c>
      <c r="Q868" s="13">
        <v>0</v>
      </c>
      <c r="R868" s="13">
        <v>0</v>
      </c>
      <c r="S868" s="13">
        <v>0</v>
      </c>
      <c r="T868" s="13">
        <v>0</v>
      </c>
      <c r="U868" s="13">
        <v>0</v>
      </c>
      <c r="V868" s="13">
        <v>0</v>
      </c>
      <c r="W868" s="13">
        <v>0</v>
      </c>
      <c r="X868" s="8">
        <v>642</v>
      </c>
      <c r="Y868" s="1">
        <f t="shared" ref="Y868:Y933" si="13">A868</f>
        <v>511</v>
      </c>
    </row>
    <row r="869" spans="1:25" x14ac:dyDescent="0.2">
      <c r="A869" s="6" t="str">
        <f>IF(D869="","",COUNTA($D$10:D869)+29)</f>
        <v/>
      </c>
      <c r="B869" s="24"/>
      <c r="C869" s="6"/>
      <c r="D869" s="25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8"/>
      <c r="Y869" s="1" t="str">
        <f t="shared" si="13"/>
        <v/>
      </c>
    </row>
    <row r="870" spans="1:25" x14ac:dyDescent="0.2">
      <c r="A870" s="6">
        <f>IF(D870="","",COUNTA($D$10:D870)+29)</f>
        <v>512</v>
      </c>
      <c r="B870" s="24"/>
      <c r="C870" s="6"/>
      <c r="D870" s="25" t="s">
        <v>30</v>
      </c>
      <c r="E870" s="10">
        <v>180</v>
      </c>
      <c r="F870" s="13">
        <v>0</v>
      </c>
      <c r="G870" s="10">
        <v>6</v>
      </c>
      <c r="H870" s="10">
        <v>2</v>
      </c>
      <c r="I870" s="10">
        <v>3</v>
      </c>
      <c r="J870" s="10">
        <v>6</v>
      </c>
      <c r="K870" s="10">
        <v>18</v>
      </c>
      <c r="L870" s="10">
        <v>23</v>
      </c>
      <c r="M870" s="10">
        <v>44</v>
      </c>
      <c r="N870" s="10">
        <v>28</v>
      </c>
      <c r="O870" s="10">
        <v>29</v>
      </c>
      <c r="P870" s="10">
        <v>8</v>
      </c>
      <c r="Q870" s="10">
        <v>3</v>
      </c>
      <c r="R870" s="10">
        <v>2</v>
      </c>
      <c r="S870" s="13">
        <v>0</v>
      </c>
      <c r="T870" s="13">
        <v>0</v>
      </c>
      <c r="U870" s="10">
        <v>1</v>
      </c>
      <c r="V870" s="13">
        <v>0</v>
      </c>
      <c r="W870" s="10">
        <v>7</v>
      </c>
      <c r="X870" s="8">
        <v>704</v>
      </c>
      <c r="Y870" s="1">
        <f t="shared" si="13"/>
        <v>512</v>
      </c>
    </row>
    <row r="871" spans="1:25" x14ac:dyDescent="0.2">
      <c r="A871" s="6">
        <f>IF(D871="","",COUNTA($D$10:D871)+29)</f>
        <v>513</v>
      </c>
      <c r="B871" s="24"/>
      <c r="C871" s="6"/>
      <c r="D871" s="25" t="s">
        <v>31</v>
      </c>
      <c r="E871" s="10">
        <v>501</v>
      </c>
      <c r="F871" s="10">
        <v>1</v>
      </c>
      <c r="G871" s="10">
        <v>3</v>
      </c>
      <c r="H871" s="10">
        <v>7</v>
      </c>
      <c r="I871" s="10">
        <v>4</v>
      </c>
      <c r="J871" s="10">
        <v>6</v>
      </c>
      <c r="K871" s="10">
        <v>8</v>
      </c>
      <c r="L871" s="10">
        <v>41</v>
      </c>
      <c r="M871" s="10">
        <v>76</v>
      </c>
      <c r="N871" s="10">
        <v>79</v>
      </c>
      <c r="O871" s="10">
        <v>120</v>
      </c>
      <c r="P871" s="10">
        <v>79</v>
      </c>
      <c r="Q871" s="10">
        <v>36</v>
      </c>
      <c r="R871" s="10">
        <v>14</v>
      </c>
      <c r="S871" s="10">
        <v>10</v>
      </c>
      <c r="T871" s="10">
        <v>2</v>
      </c>
      <c r="U871" s="13">
        <v>0</v>
      </c>
      <c r="V871" s="10">
        <v>1</v>
      </c>
      <c r="W871" s="10">
        <v>14</v>
      </c>
      <c r="X871" s="8">
        <v>1022</v>
      </c>
      <c r="Y871" s="1">
        <f t="shared" si="13"/>
        <v>513</v>
      </c>
    </row>
    <row r="872" spans="1:25" x14ac:dyDescent="0.2">
      <c r="A872" s="6" t="str">
        <f>IF(D872="","",COUNTA($D$10:D872)+29)</f>
        <v/>
      </c>
      <c r="B872" s="24"/>
      <c r="C872" s="6"/>
      <c r="D872" s="25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8"/>
      <c r="Y872" s="1" t="str">
        <f t="shared" si="13"/>
        <v/>
      </c>
    </row>
    <row r="873" spans="1:25" x14ac:dyDescent="0.2">
      <c r="A873" s="6">
        <f>IF(D873="","",COUNTA($D$10:D873)+29)</f>
        <v>514</v>
      </c>
      <c r="B873" s="24"/>
      <c r="C873" s="6"/>
      <c r="D873" s="25" t="s">
        <v>76</v>
      </c>
      <c r="E873" s="7">
        <v>681</v>
      </c>
      <c r="F873" s="7">
        <v>1</v>
      </c>
      <c r="G873" s="7">
        <v>9</v>
      </c>
      <c r="H873" s="7">
        <v>9</v>
      </c>
      <c r="I873" s="7">
        <v>7</v>
      </c>
      <c r="J873" s="7">
        <v>12</v>
      </c>
      <c r="K873" s="7">
        <v>26</v>
      </c>
      <c r="L873" s="7">
        <v>64</v>
      </c>
      <c r="M873" s="7">
        <v>120</v>
      </c>
      <c r="N873" s="7">
        <v>107</v>
      </c>
      <c r="O873" s="7">
        <v>149</v>
      </c>
      <c r="P873" s="7">
        <v>87</v>
      </c>
      <c r="Q873" s="7">
        <v>39</v>
      </c>
      <c r="R873" s="7">
        <v>16</v>
      </c>
      <c r="S873" s="7">
        <v>10</v>
      </c>
      <c r="T873" s="7">
        <v>2</v>
      </c>
      <c r="U873" s="7">
        <v>1</v>
      </c>
      <c r="V873" s="7">
        <v>1</v>
      </c>
      <c r="W873" s="7">
        <v>21</v>
      </c>
      <c r="X873" s="17" t="s">
        <v>56</v>
      </c>
      <c r="Y873" s="1">
        <f t="shared" si="13"/>
        <v>514</v>
      </c>
    </row>
    <row r="874" spans="1:25" x14ac:dyDescent="0.2">
      <c r="A874" s="6" t="str">
        <f>IF(D874="","",COUNTA($D$10:D874)+29)</f>
        <v/>
      </c>
      <c r="B874" s="24"/>
      <c r="C874" s="6"/>
      <c r="D874" s="25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9"/>
      <c r="Y874" s="1" t="str">
        <f t="shared" si="13"/>
        <v/>
      </c>
    </row>
    <row r="875" spans="1:25" x14ac:dyDescent="0.2">
      <c r="A875" s="6">
        <f>IF(D875="","",COUNTA($D$10:D875)+29)</f>
        <v>515</v>
      </c>
      <c r="B875" s="24"/>
      <c r="C875" s="6"/>
      <c r="D875" s="25" t="s">
        <v>37</v>
      </c>
      <c r="E875" s="10">
        <v>49</v>
      </c>
      <c r="F875" s="13">
        <v>0</v>
      </c>
      <c r="G875" s="13">
        <v>0</v>
      </c>
      <c r="H875" s="13">
        <v>0</v>
      </c>
      <c r="I875" s="13">
        <v>0</v>
      </c>
      <c r="J875" s="13">
        <v>0</v>
      </c>
      <c r="K875" s="10">
        <v>3</v>
      </c>
      <c r="L875" s="10">
        <v>1</v>
      </c>
      <c r="M875" s="10">
        <v>5</v>
      </c>
      <c r="N875" s="10">
        <v>6</v>
      </c>
      <c r="O875" s="10">
        <v>15</v>
      </c>
      <c r="P875" s="10">
        <v>11</v>
      </c>
      <c r="Q875" s="10">
        <v>2</v>
      </c>
      <c r="R875" s="10">
        <v>1</v>
      </c>
      <c r="S875" s="10">
        <v>2</v>
      </c>
      <c r="T875" s="13">
        <v>0</v>
      </c>
      <c r="U875" s="13">
        <v>0</v>
      </c>
      <c r="V875" s="10">
        <v>1</v>
      </c>
      <c r="W875" s="10">
        <v>2</v>
      </c>
      <c r="X875" s="8">
        <v>1100</v>
      </c>
      <c r="Y875" s="1">
        <f t="shared" si="13"/>
        <v>515</v>
      </c>
    </row>
    <row r="876" spans="1:25" x14ac:dyDescent="0.2">
      <c r="A876" s="6">
        <f>IF(D876="","",COUNTA($D$10:D876)+29)</f>
        <v>516</v>
      </c>
      <c r="B876" s="24"/>
      <c r="C876" s="6"/>
      <c r="D876" s="25" t="s">
        <v>38</v>
      </c>
      <c r="E876" s="10">
        <v>122</v>
      </c>
      <c r="F876" s="13">
        <v>0</v>
      </c>
      <c r="G876" s="13">
        <v>0</v>
      </c>
      <c r="H876" s="10">
        <v>1</v>
      </c>
      <c r="I876" s="13">
        <v>0</v>
      </c>
      <c r="J876" s="13">
        <v>0</v>
      </c>
      <c r="K876" s="13">
        <v>0</v>
      </c>
      <c r="L876" s="10">
        <v>3</v>
      </c>
      <c r="M876" s="10">
        <v>8</v>
      </c>
      <c r="N876" s="10">
        <v>8</v>
      </c>
      <c r="O876" s="10">
        <v>32</v>
      </c>
      <c r="P876" s="10">
        <v>29</v>
      </c>
      <c r="Q876" s="10">
        <v>15</v>
      </c>
      <c r="R876" s="10">
        <v>5</v>
      </c>
      <c r="S876" s="10">
        <v>6</v>
      </c>
      <c r="T876" s="10">
        <v>5</v>
      </c>
      <c r="U876" s="10">
        <v>2</v>
      </c>
      <c r="V876" s="10">
        <v>3</v>
      </c>
      <c r="W876" s="10">
        <v>5</v>
      </c>
      <c r="X876" s="8">
        <v>1625</v>
      </c>
      <c r="Y876" s="1">
        <f t="shared" si="13"/>
        <v>516</v>
      </c>
    </row>
    <row r="877" spans="1:25" x14ac:dyDescent="0.2">
      <c r="A877" s="6">
        <f>IF(D877="","",COUNTA($D$10:D877)+29)</f>
        <v>517</v>
      </c>
      <c r="B877" s="24"/>
      <c r="C877" s="6"/>
      <c r="D877" s="25" t="s">
        <v>39</v>
      </c>
      <c r="E877" s="10">
        <v>7</v>
      </c>
      <c r="F877" s="13">
        <v>0</v>
      </c>
      <c r="G877" s="13">
        <v>0</v>
      </c>
      <c r="H877" s="13">
        <v>0</v>
      </c>
      <c r="I877" s="13">
        <v>0</v>
      </c>
      <c r="J877" s="13">
        <v>0</v>
      </c>
      <c r="K877" s="13">
        <v>0</v>
      </c>
      <c r="L877" s="13">
        <v>0</v>
      </c>
      <c r="M877" s="13">
        <v>0</v>
      </c>
      <c r="N877" s="13">
        <v>0</v>
      </c>
      <c r="O877" s="10">
        <v>1</v>
      </c>
      <c r="P877" s="13">
        <v>0</v>
      </c>
      <c r="Q877" s="13">
        <v>0</v>
      </c>
      <c r="R877" s="10">
        <v>1</v>
      </c>
      <c r="S877" s="10">
        <v>1</v>
      </c>
      <c r="T877" s="13">
        <v>0</v>
      </c>
      <c r="U877" s="10">
        <v>2</v>
      </c>
      <c r="V877" s="10">
        <v>2</v>
      </c>
      <c r="W877" s="13">
        <v>0</v>
      </c>
      <c r="X877" s="8">
        <v>5000</v>
      </c>
      <c r="Y877" s="1">
        <f t="shared" si="13"/>
        <v>517</v>
      </c>
    </row>
    <row r="878" spans="1:25" x14ac:dyDescent="0.2">
      <c r="A878" s="6" t="str">
        <f>IF(D878="","",COUNTA($D$10:D878)-13)</f>
        <v/>
      </c>
      <c r="B878" s="24"/>
      <c r="C878" s="6"/>
      <c r="D878" s="25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8"/>
      <c r="Y878" s="1" t="str">
        <f t="shared" si="13"/>
        <v/>
      </c>
    </row>
    <row r="879" spans="1:25" x14ac:dyDescent="0.2">
      <c r="A879" s="6">
        <v>518</v>
      </c>
      <c r="B879" s="9" t="s">
        <v>42</v>
      </c>
      <c r="C879" s="6"/>
      <c r="E879" s="7">
        <v>1907</v>
      </c>
      <c r="F879" s="7">
        <v>62</v>
      </c>
      <c r="G879" s="7">
        <v>410</v>
      </c>
      <c r="H879" s="7">
        <v>155</v>
      </c>
      <c r="I879" s="7">
        <v>131</v>
      </c>
      <c r="J879" s="7">
        <v>165</v>
      </c>
      <c r="K879" s="7">
        <v>173</v>
      </c>
      <c r="L879" s="7">
        <v>166</v>
      </c>
      <c r="M879" s="7">
        <v>270</v>
      </c>
      <c r="N879" s="7">
        <v>87</v>
      </c>
      <c r="O879" s="7">
        <v>115</v>
      </c>
      <c r="P879" s="7">
        <v>76</v>
      </c>
      <c r="Q879" s="7">
        <v>57</v>
      </c>
      <c r="R879" s="7">
        <v>11</v>
      </c>
      <c r="S879" s="7">
        <v>12</v>
      </c>
      <c r="T879" s="7">
        <v>4</v>
      </c>
      <c r="U879" s="7">
        <v>4</v>
      </c>
      <c r="V879" s="7">
        <v>8</v>
      </c>
      <c r="W879" s="7">
        <v>1</v>
      </c>
      <c r="X879" s="8">
        <v>260</v>
      </c>
      <c r="Y879" s="1">
        <f t="shared" si="13"/>
        <v>518</v>
      </c>
    </row>
    <row r="880" spans="1:25" x14ac:dyDescent="0.2">
      <c r="A880" s="6" t="str">
        <f>IF(D880="","",COUNTA($D$10:D880)-13)</f>
        <v/>
      </c>
      <c r="B880" s="24"/>
      <c r="C880" s="6"/>
      <c r="D880" s="25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8"/>
      <c r="Y880" s="1" t="str">
        <f t="shared" si="13"/>
        <v/>
      </c>
    </row>
    <row r="881" spans="1:25" x14ac:dyDescent="0.2">
      <c r="A881" s="6">
        <f>IF(D881="","",COUNTA($D$10:D881)+30)</f>
        <v>519</v>
      </c>
      <c r="B881" s="24"/>
      <c r="C881" s="6"/>
      <c r="D881" s="25" t="s">
        <v>21</v>
      </c>
      <c r="E881" s="10">
        <v>154</v>
      </c>
      <c r="F881" s="10">
        <v>13</v>
      </c>
      <c r="G881" s="10">
        <v>61</v>
      </c>
      <c r="H881" s="10">
        <v>16</v>
      </c>
      <c r="I881" s="10">
        <v>27</v>
      </c>
      <c r="J881" s="10">
        <v>16</v>
      </c>
      <c r="K881" s="10">
        <v>9</v>
      </c>
      <c r="L881" s="10">
        <v>7</v>
      </c>
      <c r="M881" s="10">
        <v>5</v>
      </c>
      <c r="N881" s="13">
        <v>0</v>
      </c>
      <c r="O881" s="13">
        <v>0</v>
      </c>
      <c r="P881" s="13">
        <v>0</v>
      </c>
      <c r="Q881" s="13">
        <v>0</v>
      </c>
      <c r="R881" s="13">
        <v>0</v>
      </c>
      <c r="S881" s="13">
        <v>0</v>
      </c>
      <c r="T881" s="13">
        <v>0</v>
      </c>
      <c r="U881" s="13">
        <v>0</v>
      </c>
      <c r="V881" s="13">
        <v>0</v>
      </c>
      <c r="W881" s="13">
        <v>0</v>
      </c>
      <c r="X881" s="8">
        <v>100</v>
      </c>
      <c r="Y881" s="1">
        <f t="shared" si="13"/>
        <v>519</v>
      </c>
    </row>
    <row r="882" spans="1:25" x14ac:dyDescent="0.2">
      <c r="A882" s="6">
        <f>IF(D882="","",COUNTA($D$10:D882)+30)</f>
        <v>520</v>
      </c>
      <c r="B882" s="24"/>
      <c r="C882" s="6"/>
      <c r="D882" s="25" t="s">
        <v>22</v>
      </c>
      <c r="E882" s="10">
        <v>1</v>
      </c>
      <c r="F882" s="13">
        <v>0</v>
      </c>
      <c r="G882" s="13">
        <v>0</v>
      </c>
      <c r="H882" s="13">
        <v>0</v>
      </c>
      <c r="I882" s="13">
        <v>0</v>
      </c>
      <c r="J882" s="13">
        <v>0</v>
      </c>
      <c r="K882" s="13">
        <v>0</v>
      </c>
      <c r="L882" s="13">
        <v>0</v>
      </c>
      <c r="M882" s="10">
        <v>1</v>
      </c>
      <c r="N882" s="13">
        <v>0</v>
      </c>
      <c r="O882" s="13">
        <v>0</v>
      </c>
      <c r="P882" s="13">
        <v>0</v>
      </c>
      <c r="Q882" s="13">
        <v>0</v>
      </c>
      <c r="R882" s="13">
        <v>0</v>
      </c>
      <c r="S882" s="13">
        <v>0</v>
      </c>
      <c r="T882" s="13">
        <v>0</v>
      </c>
      <c r="U882" s="13">
        <v>0</v>
      </c>
      <c r="V882" s="13">
        <v>0</v>
      </c>
      <c r="W882" s="13">
        <v>0</v>
      </c>
      <c r="X882" s="8">
        <v>672</v>
      </c>
      <c r="Y882" s="1">
        <f t="shared" si="13"/>
        <v>520</v>
      </c>
    </row>
    <row r="883" spans="1:25" x14ac:dyDescent="0.2">
      <c r="A883" s="6">
        <f>IF(D883="","",COUNTA($D$10:D883)+30)</f>
        <v>521</v>
      </c>
      <c r="B883" s="24"/>
      <c r="C883" s="6"/>
      <c r="D883" s="25" t="s">
        <v>23</v>
      </c>
      <c r="E883" s="10">
        <v>36</v>
      </c>
      <c r="F883" s="10">
        <v>1</v>
      </c>
      <c r="G883" s="10">
        <v>15</v>
      </c>
      <c r="H883" s="10">
        <v>4</v>
      </c>
      <c r="I883" s="10">
        <v>1</v>
      </c>
      <c r="J883" s="10">
        <v>3</v>
      </c>
      <c r="K883" s="10">
        <v>4</v>
      </c>
      <c r="L883" s="10">
        <v>5</v>
      </c>
      <c r="M883" s="10">
        <v>3</v>
      </c>
      <c r="N883" s="13">
        <v>0</v>
      </c>
      <c r="O883" s="13">
        <v>0</v>
      </c>
      <c r="P883" s="13">
        <v>0</v>
      </c>
      <c r="Q883" s="13">
        <v>0</v>
      </c>
      <c r="R883" s="13">
        <v>0</v>
      </c>
      <c r="S883" s="13">
        <v>0</v>
      </c>
      <c r="T883" s="13">
        <v>0</v>
      </c>
      <c r="U883" s="13">
        <v>0</v>
      </c>
      <c r="V883" s="13">
        <v>0</v>
      </c>
      <c r="W883" s="13">
        <v>0</v>
      </c>
      <c r="X883" s="8">
        <v>100</v>
      </c>
      <c r="Y883" s="1">
        <f t="shared" si="13"/>
        <v>521</v>
      </c>
    </row>
    <row r="884" spans="1:25" x14ac:dyDescent="0.2">
      <c r="A884" s="6" t="str">
        <f>IF(D884="","",COUNTA($D$10:D884)+30)</f>
        <v/>
      </c>
      <c r="B884" s="24"/>
      <c r="C884" s="6"/>
      <c r="D884" s="25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8"/>
    </row>
    <row r="885" spans="1:25" x14ac:dyDescent="0.2">
      <c r="A885" s="6">
        <f>IF(D885="","",COUNTA($D$10:D885)+30)</f>
        <v>522</v>
      </c>
      <c r="B885" s="24"/>
      <c r="C885" s="6"/>
      <c r="D885" s="25" t="s">
        <v>24</v>
      </c>
      <c r="E885" s="10">
        <v>282</v>
      </c>
      <c r="F885" s="10">
        <v>13</v>
      </c>
      <c r="G885" s="10">
        <v>114</v>
      </c>
      <c r="H885" s="10">
        <v>30</v>
      </c>
      <c r="I885" s="10">
        <v>31</v>
      </c>
      <c r="J885" s="10">
        <v>37</v>
      </c>
      <c r="K885" s="10">
        <v>25</v>
      </c>
      <c r="L885" s="10">
        <v>20</v>
      </c>
      <c r="M885" s="10">
        <v>6</v>
      </c>
      <c r="N885" s="10">
        <v>4</v>
      </c>
      <c r="O885" s="10">
        <v>1</v>
      </c>
      <c r="P885" s="10">
        <v>1</v>
      </c>
      <c r="Q885" s="13">
        <v>0</v>
      </c>
      <c r="R885" s="13">
        <v>0</v>
      </c>
      <c r="S885" s="13">
        <v>0</v>
      </c>
      <c r="T885" s="13">
        <v>0</v>
      </c>
      <c r="U885" s="13">
        <v>0</v>
      </c>
      <c r="V885" s="13">
        <v>0</v>
      </c>
      <c r="W885" s="13">
        <v>0</v>
      </c>
      <c r="X885" s="8">
        <v>109</v>
      </c>
      <c r="Y885" s="1">
        <f t="shared" si="13"/>
        <v>522</v>
      </c>
    </row>
    <row r="886" spans="1:25" x14ac:dyDescent="0.2">
      <c r="A886" s="6">
        <f>IF(D886="","",COUNTA($D$10:D886)+30)</f>
        <v>523</v>
      </c>
      <c r="B886" s="24"/>
      <c r="C886" s="6"/>
      <c r="D886" s="25" t="s">
        <v>25</v>
      </c>
      <c r="E886" s="10">
        <v>348</v>
      </c>
      <c r="F886" s="10">
        <v>16</v>
      </c>
      <c r="G886" s="10">
        <v>103</v>
      </c>
      <c r="H886" s="10">
        <v>46</v>
      </c>
      <c r="I886" s="10">
        <v>37</v>
      </c>
      <c r="J886" s="10">
        <v>40</v>
      </c>
      <c r="K886" s="10">
        <v>46</v>
      </c>
      <c r="L886" s="10">
        <v>18</v>
      </c>
      <c r="M886" s="10">
        <v>27</v>
      </c>
      <c r="N886" s="10">
        <v>6</v>
      </c>
      <c r="O886" s="10">
        <v>6</v>
      </c>
      <c r="P886" s="13">
        <v>0</v>
      </c>
      <c r="Q886" s="10">
        <v>1</v>
      </c>
      <c r="R886" s="13">
        <v>0</v>
      </c>
      <c r="S886" s="10">
        <v>1</v>
      </c>
      <c r="T886" s="13">
        <v>0</v>
      </c>
      <c r="U886" s="13">
        <v>0</v>
      </c>
      <c r="V886" s="10">
        <v>1</v>
      </c>
      <c r="W886" s="13">
        <v>0</v>
      </c>
      <c r="X886" s="8">
        <v>140</v>
      </c>
      <c r="Y886" s="1">
        <f t="shared" si="13"/>
        <v>523</v>
      </c>
    </row>
    <row r="887" spans="1:25" x14ac:dyDescent="0.2">
      <c r="A887" s="6" t="str">
        <f>IF(D887="","",COUNTA($D$10:D887)+30)</f>
        <v/>
      </c>
      <c r="B887" s="24"/>
      <c r="C887" s="6"/>
      <c r="D887" s="25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8"/>
      <c r="Y887" s="1" t="str">
        <f t="shared" si="13"/>
        <v/>
      </c>
    </row>
    <row r="888" spans="1:25" x14ac:dyDescent="0.2">
      <c r="A888" s="6">
        <f>IF(D888="","",COUNTA($D$10:D888)+30)</f>
        <v>524</v>
      </c>
      <c r="B888" s="24"/>
      <c r="C888" s="6"/>
      <c r="D888" s="25" t="s">
        <v>76</v>
      </c>
      <c r="E888" s="7">
        <v>630</v>
      </c>
      <c r="F888" s="7">
        <v>29</v>
      </c>
      <c r="G888" s="7">
        <v>217</v>
      </c>
      <c r="H888" s="7">
        <v>76</v>
      </c>
      <c r="I888" s="7">
        <v>68</v>
      </c>
      <c r="J888" s="7">
        <v>77</v>
      </c>
      <c r="K888" s="7">
        <v>71</v>
      </c>
      <c r="L888" s="7">
        <v>38</v>
      </c>
      <c r="M888" s="7">
        <v>33</v>
      </c>
      <c r="N888" s="7">
        <v>10</v>
      </c>
      <c r="O888" s="7">
        <v>7</v>
      </c>
      <c r="P888" s="7">
        <v>1</v>
      </c>
      <c r="Q888" s="7">
        <v>1</v>
      </c>
      <c r="R888" s="14">
        <v>0</v>
      </c>
      <c r="S888" s="7">
        <v>1</v>
      </c>
      <c r="T888" s="14">
        <v>0</v>
      </c>
      <c r="U888" s="14">
        <v>0</v>
      </c>
      <c r="V888" s="7">
        <v>1</v>
      </c>
      <c r="W888" s="14">
        <v>0</v>
      </c>
      <c r="X888" s="17" t="s">
        <v>56</v>
      </c>
      <c r="Y888" s="1">
        <f t="shared" si="13"/>
        <v>524</v>
      </c>
    </row>
    <row r="889" spans="1:25" x14ac:dyDescent="0.2">
      <c r="A889" s="6" t="str">
        <f>IF(D889="","",COUNTA($D$10:D889)+30)</f>
        <v/>
      </c>
      <c r="B889" s="24"/>
      <c r="C889" s="6"/>
      <c r="D889" s="25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9"/>
      <c r="Y889" s="1" t="str">
        <f t="shared" si="13"/>
        <v/>
      </c>
    </row>
    <row r="890" spans="1:25" x14ac:dyDescent="0.2">
      <c r="A890" s="6">
        <f>IF(D890="","",COUNTA($D$10:D890)+30)</f>
        <v>525</v>
      </c>
      <c r="B890" s="24"/>
      <c r="C890" s="6"/>
      <c r="D890" s="25" t="s">
        <v>26</v>
      </c>
      <c r="E890" s="10">
        <v>7</v>
      </c>
      <c r="F890" s="13">
        <v>0</v>
      </c>
      <c r="G890" s="10">
        <v>1</v>
      </c>
      <c r="H890" s="13">
        <v>0</v>
      </c>
      <c r="I890" s="13">
        <v>0</v>
      </c>
      <c r="J890" s="10">
        <v>3</v>
      </c>
      <c r="K890" s="13">
        <v>0</v>
      </c>
      <c r="L890" s="10">
        <v>1</v>
      </c>
      <c r="M890" s="13">
        <v>0</v>
      </c>
      <c r="N890" s="10">
        <v>2</v>
      </c>
      <c r="O890" s="13">
        <v>0</v>
      </c>
      <c r="P890" s="13">
        <v>0</v>
      </c>
      <c r="Q890" s="13">
        <v>0</v>
      </c>
      <c r="R890" s="13">
        <v>0</v>
      </c>
      <c r="S890" s="13">
        <v>0</v>
      </c>
      <c r="T890" s="13">
        <v>0</v>
      </c>
      <c r="U890" s="13">
        <v>0</v>
      </c>
      <c r="V890" s="13">
        <v>0</v>
      </c>
      <c r="W890" s="13">
        <v>0</v>
      </c>
      <c r="X890" s="8">
        <v>220</v>
      </c>
      <c r="Y890" s="1">
        <f t="shared" si="13"/>
        <v>525</v>
      </c>
    </row>
    <row r="891" spans="1:25" x14ac:dyDescent="0.2">
      <c r="A891" s="6" t="str">
        <f>IF(D891="","",COUNTA($D$10:D891)+30)</f>
        <v/>
      </c>
      <c r="B891" s="24"/>
      <c r="C891" s="6"/>
      <c r="D891" s="25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8"/>
      <c r="Y891" s="1" t="str">
        <f t="shared" si="13"/>
        <v/>
      </c>
    </row>
    <row r="892" spans="1:25" x14ac:dyDescent="0.2">
      <c r="A892" s="6">
        <f>IF(D892="","",COUNTA($D$10:D892)+30)</f>
        <v>526</v>
      </c>
      <c r="B892" s="24"/>
      <c r="C892" s="6"/>
      <c r="D892" s="25" t="s">
        <v>27</v>
      </c>
      <c r="E892" s="10">
        <v>280</v>
      </c>
      <c r="F892" s="10">
        <v>12</v>
      </c>
      <c r="G892" s="10">
        <v>67</v>
      </c>
      <c r="H892" s="10">
        <v>31</v>
      </c>
      <c r="I892" s="10">
        <v>12</v>
      </c>
      <c r="J892" s="10">
        <v>29</v>
      </c>
      <c r="K892" s="10">
        <v>37</v>
      </c>
      <c r="L892" s="10">
        <v>29</v>
      </c>
      <c r="M892" s="10">
        <v>43</v>
      </c>
      <c r="N892" s="10">
        <v>10</v>
      </c>
      <c r="O892" s="10">
        <v>7</v>
      </c>
      <c r="P892" s="10">
        <v>3</v>
      </c>
      <c r="Q892" s="13">
        <v>0</v>
      </c>
      <c r="R892" s="13">
        <v>0</v>
      </c>
      <c r="S892" s="13">
        <v>0</v>
      </c>
      <c r="T892" s="13">
        <v>0</v>
      </c>
      <c r="U892" s="13">
        <v>0</v>
      </c>
      <c r="V892" s="13">
        <v>0</v>
      </c>
      <c r="W892" s="13">
        <v>0</v>
      </c>
      <c r="X892" s="8">
        <v>209.5</v>
      </c>
      <c r="Y892" s="1">
        <f t="shared" si="13"/>
        <v>526</v>
      </c>
    </row>
    <row r="893" spans="1:25" x14ac:dyDescent="0.2">
      <c r="A893" s="6">
        <f>IF(D893="","",COUNTA($D$10:D893)+30)</f>
        <v>527</v>
      </c>
      <c r="B893" s="24"/>
      <c r="C893" s="6"/>
      <c r="D893" s="25" t="s">
        <v>28</v>
      </c>
      <c r="E893" s="10">
        <v>357</v>
      </c>
      <c r="F893" s="10">
        <v>6</v>
      </c>
      <c r="G893" s="10">
        <v>40</v>
      </c>
      <c r="H893" s="10">
        <v>22</v>
      </c>
      <c r="I893" s="10">
        <v>15</v>
      </c>
      <c r="J893" s="10">
        <v>28</v>
      </c>
      <c r="K893" s="10">
        <v>35</v>
      </c>
      <c r="L893" s="10">
        <v>51</v>
      </c>
      <c r="M893" s="10">
        <v>95</v>
      </c>
      <c r="N893" s="10">
        <v>21</v>
      </c>
      <c r="O893" s="10">
        <v>29</v>
      </c>
      <c r="P893" s="10">
        <v>6</v>
      </c>
      <c r="Q893" s="10">
        <v>6</v>
      </c>
      <c r="R893" s="10">
        <v>1</v>
      </c>
      <c r="S893" s="10">
        <v>1</v>
      </c>
      <c r="T893" s="13">
        <v>0</v>
      </c>
      <c r="U893" s="13">
        <v>0</v>
      </c>
      <c r="V893" s="10">
        <v>1</v>
      </c>
      <c r="W893" s="13">
        <v>0</v>
      </c>
      <c r="X893" s="8">
        <v>500</v>
      </c>
      <c r="Y893" s="1">
        <f t="shared" si="13"/>
        <v>527</v>
      </c>
    </row>
    <row r="894" spans="1:25" x14ac:dyDescent="0.2">
      <c r="A894" s="6" t="str">
        <f>IF(D894="","",COUNTA($D$10:D894)+30)</f>
        <v/>
      </c>
      <c r="B894" s="24"/>
      <c r="C894" s="6"/>
      <c r="D894" s="25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8"/>
      <c r="Y894" s="1" t="str">
        <f t="shared" si="13"/>
        <v/>
      </c>
    </row>
    <row r="895" spans="1:25" x14ac:dyDescent="0.2">
      <c r="A895" s="6">
        <f>IF(D895="","",COUNTA($D$10:D895)+30)</f>
        <v>528</v>
      </c>
      <c r="B895" s="24"/>
      <c r="C895" s="6"/>
      <c r="D895" s="25" t="s">
        <v>76</v>
      </c>
      <c r="E895" s="7">
        <v>637</v>
      </c>
      <c r="F895" s="7">
        <v>18</v>
      </c>
      <c r="G895" s="7">
        <v>107</v>
      </c>
      <c r="H895" s="7">
        <v>53</v>
      </c>
      <c r="I895" s="7">
        <v>27</v>
      </c>
      <c r="J895" s="7">
        <v>57</v>
      </c>
      <c r="K895" s="7">
        <v>72</v>
      </c>
      <c r="L895" s="7">
        <v>80</v>
      </c>
      <c r="M895" s="7">
        <v>138</v>
      </c>
      <c r="N895" s="7">
        <v>31</v>
      </c>
      <c r="O895" s="7">
        <v>36</v>
      </c>
      <c r="P895" s="7">
        <v>9</v>
      </c>
      <c r="Q895" s="7">
        <v>6</v>
      </c>
      <c r="R895" s="7">
        <v>1</v>
      </c>
      <c r="S895" s="7">
        <v>1</v>
      </c>
      <c r="T895" s="14">
        <v>0</v>
      </c>
      <c r="U895" s="14">
        <v>0</v>
      </c>
      <c r="V895" s="7">
        <v>1</v>
      </c>
      <c r="W895" s="14">
        <v>0</v>
      </c>
      <c r="X895" s="17" t="s">
        <v>56</v>
      </c>
      <c r="Y895" s="1">
        <f t="shared" si="13"/>
        <v>528</v>
      </c>
    </row>
    <row r="896" spans="1:25" x14ac:dyDescent="0.2">
      <c r="A896" s="6" t="str">
        <f>IF(D896="","",COUNTA($D$10:D896)+30)</f>
        <v/>
      </c>
      <c r="B896" s="24"/>
      <c r="C896" s="6"/>
      <c r="D896" s="25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9"/>
      <c r="Y896" s="1" t="str">
        <f t="shared" si="13"/>
        <v/>
      </c>
    </row>
    <row r="897" spans="1:25" x14ac:dyDescent="0.2">
      <c r="A897" s="6">
        <f>IF(D897="","",COUNTA($D$10:D897)+30)</f>
        <v>529</v>
      </c>
      <c r="B897" s="24"/>
      <c r="C897" s="6"/>
      <c r="D897" s="25" t="s">
        <v>29</v>
      </c>
      <c r="E897" s="10">
        <v>10</v>
      </c>
      <c r="F897" s="13">
        <v>0</v>
      </c>
      <c r="G897" s="13">
        <v>0</v>
      </c>
      <c r="H897" s="13">
        <v>0</v>
      </c>
      <c r="I897" s="13">
        <v>0</v>
      </c>
      <c r="J897" s="13">
        <v>0</v>
      </c>
      <c r="K897" s="10">
        <v>1</v>
      </c>
      <c r="L897" s="10">
        <v>1</v>
      </c>
      <c r="M897" s="10">
        <v>2</v>
      </c>
      <c r="N897" s="10">
        <v>1</v>
      </c>
      <c r="O897" s="10">
        <v>5</v>
      </c>
      <c r="P897" s="13">
        <v>0</v>
      </c>
      <c r="Q897" s="13">
        <v>0</v>
      </c>
      <c r="R897" s="13">
        <v>0</v>
      </c>
      <c r="S897" s="13">
        <v>0</v>
      </c>
      <c r="T897" s="13">
        <v>0</v>
      </c>
      <c r="U897" s="13">
        <v>0</v>
      </c>
      <c r="V897" s="13">
        <v>0</v>
      </c>
      <c r="W897" s="13">
        <v>0</v>
      </c>
      <c r="X897" s="8">
        <v>900</v>
      </c>
      <c r="Y897" s="1">
        <f t="shared" si="13"/>
        <v>529</v>
      </c>
    </row>
    <row r="898" spans="1:25" x14ac:dyDescent="0.2">
      <c r="A898" s="6" t="str">
        <f>IF(D898="","",COUNTA($D$10:D898)+30)</f>
        <v/>
      </c>
      <c r="B898" s="24"/>
      <c r="C898" s="6"/>
      <c r="D898" s="25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8"/>
      <c r="Y898" s="1" t="str">
        <f t="shared" si="13"/>
        <v/>
      </c>
    </row>
    <row r="899" spans="1:25" x14ac:dyDescent="0.2">
      <c r="A899" s="6">
        <f>IF(D899="","",COUNTA($D$10:D899)+30)</f>
        <v>530</v>
      </c>
      <c r="B899" s="24"/>
      <c r="C899" s="6"/>
      <c r="D899" s="25" t="s">
        <v>30</v>
      </c>
      <c r="E899" s="10">
        <v>103</v>
      </c>
      <c r="F899" s="10">
        <v>1</v>
      </c>
      <c r="G899" s="10">
        <v>6</v>
      </c>
      <c r="H899" s="10">
        <v>3</v>
      </c>
      <c r="I899" s="10">
        <v>5</v>
      </c>
      <c r="J899" s="10">
        <v>5</v>
      </c>
      <c r="K899" s="10">
        <v>7</v>
      </c>
      <c r="L899" s="10">
        <v>10</v>
      </c>
      <c r="M899" s="10">
        <v>35</v>
      </c>
      <c r="N899" s="10">
        <v>11</v>
      </c>
      <c r="O899" s="10">
        <v>12</v>
      </c>
      <c r="P899" s="10">
        <v>6</v>
      </c>
      <c r="Q899" s="10">
        <v>1</v>
      </c>
      <c r="R899" s="13">
        <v>0</v>
      </c>
      <c r="S899" s="13">
        <v>0</v>
      </c>
      <c r="T899" s="10">
        <v>1</v>
      </c>
      <c r="U899" s="13">
        <v>0</v>
      </c>
      <c r="V899" s="13">
        <v>0</v>
      </c>
      <c r="W899" s="13">
        <v>0</v>
      </c>
      <c r="X899" s="8">
        <v>646</v>
      </c>
      <c r="Y899" s="1">
        <f t="shared" si="13"/>
        <v>530</v>
      </c>
    </row>
    <row r="900" spans="1:25" x14ac:dyDescent="0.2">
      <c r="A900" s="6">
        <f>IF(D900="","",COUNTA($D$10:D900)+30)</f>
        <v>531</v>
      </c>
      <c r="B900" s="24"/>
      <c r="C900" s="6"/>
      <c r="D900" s="25" t="s">
        <v>31</v>
      </c>
      <c r="E900" s="10">
        <v>246</v>
      </c>
      <c r="F900" s="13">
        <v>0</v>
      </c>
      <c r="G900" s="10">
        <v>3</v>
      </c>
      <c r="H900" s="10">
        <v>3</v>
      </c>
      <c r="I900" s="10">
        <v>3</v>
      </c>
      <c r="J900" s="10">
        <v>4</v>
      </c>
      <c r="K900" s="10">
        <v>9</v>
      </c>
      <c r="L900" s="10">
        <v>20</v>
      </c>
      <c r="M900" s="10">
        <v>47</v>
      </c>
      <c r="N900" s="10">
        <v>29</v>
      </c>
      <c r="O900" s="10">
        <v>41</v>
      </c>
      <c r="P900" s="10">
        <v>38</v>
      </c>
      <c r="Q900" s="10">
        <v>29</v>
      </c>
      <c r="R900" s="10">
        <v>8</v>
      </c>
      <c r="S900" s="10">
        <v>4</v>
      </c>
      <c r="T900" s="10">
        <v>2</v>
      </c>
      <c r="U900" s="10">
        <v>2</v>
      </c>
      <c r="V900" s="10">
        <v>3</v>
      </c>
      <c r="W900" s="10">
        <v>1</v>
      </c>
      <c r="X900" s="8">
        <v>1000</v>
      </c>
      <c r="Y900" s="1">
        <f t="shared" si="13"/>
        <v>531</v>
      </c>
    </row>
    <row r="901" spans="1:25" x14ac:dyDescent="0.2">
      <c r="A901" s="6" t="str">
        <f>IF(D901="","",COUNTA($D$10:D901)+30)</f>
        <v/>
      </c>
      <c r="B901" s="24"/>
      <c r="C901" s="6"/>
      <c r="D901" s="25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8"/>
      <c r="Y901" s="1" t="str">
        <f t="shared" si="13"/>
        <v/>
      </c>
    </row>
    <row r="902" spans="1:25" x14ac:dyDescent="0.2">
      <c r="A902" s="6">
        <f>IF(D902="","",COUNTA($D$10:D902)+30)</f>
        <v>532</v>
      </c>
      <c r="B902" s="24"/>
      <c r="C902" s="6"/>
      <c r="D902" s="25" t="s">
        <v>76</v>
      </c>
      <c r="E902" s="7">
        <v>349</v>
      </c>
      <c r="F902" s="7">
        <v>1</v>
      </c>
      <c r="G902" s="7">
        <v>9</v>
      </c>
      <c r="H902" s="7">
        <v>6</v>
      </c>
      <c r="I902" s="7">
        <v>8</v>
      </c>
      <c r="J902" s="7">
        <v>9</v>
      </c>
      <c r="K902" s="7">
        <v>16</v>
      </c>
      <c r="L902" s="7">
        <v>30</v>
      </c>
      <c r="M902" s="7">
        <v>82</v>
      </c>
      <c r="N902" s="7">
        <v>40</v>
      </c>
      <c r="O902" s="7">
        <v>53</v>
      </c>
      <c r="P902" s="7">
        <v>44</v>
      </c>
      <c r="Q902" s="7">
        <v>30</v>
      </c>
      <c r="R902" s="7">
        <v>8</v>
      </c>
      <c r="S902" s="7">
        <v>4</v>
      </c>
      <c r="T902" s="7">
        <v>3</v>
      </c>
      <c r="U902" s="7">
        <v>2</v>
      </c>
      <c r="V902" s="7">
        <v>3</v>
      </c>
      <c r="W902" s="7">
        <v>1</v>
      </c>
      <c r="X902" s="17" t="s">
        <v>56</v>
      </c>
      <c r="Y902" s="1">
        <f t="shared" si="13"/>
        <v>532</v>
      </c>
    </row>
    <row r="903" spans="1:25" x14ac:dyDescent="0.2">
      <c r="A903" s="6" t="str">
        <f>IF(D903="","",COUNTA($D$10:D903)+30)</f>
        <v/>
      </c>
      <c r="B903" s="24"/>
      <c r="C903" s="6"/>
      <c r="D903" s="25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9"/>
      <c r="Y903" s="1" t="str">
        <f t="shared" si="13"/>
        <v/>
      </c>
    </row>
    <row r="904" spans="1:25" x14ac:dyDescent="0.2">
      <c r="A904" s="6">
        <f>IF(D904="","",COUNTA($D$10:D904)+30)</f>
        <v>533</v>
      </c>
      <c r="B904" s="24"/>
      <c r="C904" s="6"/>
      <c r="D904" s="25" t="s">
        <v>37</v>
      </c>
      <c r="E904" s="10">
        <v>21</v>
      </c>
      <c r="F904" s="13">
        <v>0</v>
      </c>
      <c r="G904" s="13">
        <v>0</v>
      </c>
      <c r="H904" s="13">
        <v>0</v>
      </c>
      <c r="I904" s="13">
        <v>0</v>
      </c>
      <c r="J904" s="13">
        <v>0</v>
      </c>
      <c r="K904" s="13">
        <v>0</v>
      </c>
      <c r="L904" s="13">
        <v>0</v>
      </c>
      <c r="M904" s="10">
        <v>1</v>
      </c>
      <c r="N904" s="13">
        <v>0</v>
      </c>
      <c r="O904" s="10">
        <v>7</v>
      </c>
      <c r="P904" s="10">
        <v>7</v>
      </c>
      <c r="Q904" s="10">
        <v>4</v>
      </c>
      <c r="R904" s="13">
        <v>0</v>
      </c>
      <c r="S904" s="13">
        <v>0</v>
      </c>
      <c r="T904" s="10">
        <v>1</v>
      </c>
      <c r="U904" s="13">
        <v>0</v>
      </c>
      <c r="V904" s="10">
        <v>1</v>
      </c>
      <c r="W904" s="13">
        <v>0</v>
      </c>
      <c r="X904" s="8">
        <v>1646</v>
      </c>
      <c r="Y904" s="1">
        <f t="shared" si="13"/>
        <v>533</v>
      </c>
    </row>
    <row r="905" spans="1:25" x14ac:dyDescent="0.2">
      <c r="A905" s="6">
        <f>IF(D905="","",COUNTA($D$10:D905)+30)</f>
        <v>534</v>
      </c>
      <c r="B905" s="24"/>
      <c r="C905" s="6"/>
      <c r="D905" s="25" t="s">
        <v>38</v>
      </c>
      <c r="E905" s="10">
        <v>56</v>
      </c>
      <c r="F905" s="13">
        <v>0</v>
      </c>
      <c r="G905" s="13">
        <v>0</v>
      </c>
      <c r="H905" s="13">
        <v>0</v>
      </c>
      <c r="I905" s="13">
        <v>0</v>
      </c>
      <c r="J905" s="13">
        <v>0</v>
      </c>
      <c r="K905" s="13">
        <v>0</v>
      </c>
      <c r="L905" s="10">
        <v>4</v>
      </c>
      <c r="M905" s="10">
        <v>4</v>
      </c>
      <c r="N905" s="10">
        <v>3</v>
      </c>
      <c r="O905" s="10">
        <v>7</v>
      </c>
      <c r="P905" s="10">
        <v>14</v>
      </c>
      <c r="Q905" s="10">
        <v>15</v>
      </c>
      <c r="R905" s="10">
        <v>2</v>
      </c>
      <c r="S905" s="10">
        <v>5</v>
      </c>
      <c r="T905" s="13">
        <v>0</v>
      </c>
      <c r="U905" s="10">
        <v>1</v>
      </c>
      <c r="V905" s="10">
        <v>1</v>
      </c>
      <c r="W905" s="13">
        <v>0</v>
      </c>
      <c r="X905" s="8">
        <v>1846</v>
      </c>
      <c r="Y905" s="1">
        <f t="shared" si="13"/>
        <v>534</v>
      </c>
    </row>
    <row r="906" spans="1:25" x14ac:dyDescent="0.2">
      <c r="A906" s="6">
        <f>IF(D906="","",COUNTA($D$10:D906)+30)</f>
        <v>535</v>
      </c>
      <c r="B906" s="24"/>
      <c r="C906" s="6"/>
      <c r="D906" s="25" t="s">
        <v>39</v>
      </c>
      <c r="E906" s="10">
        <v>6</v>
      </c>
      <c r="F906" s="13">
        <v>0</v>
      </c>
      <c r="G906" s="13">
        <v>0</v>
      </c>
      <c r="H906" s="13">
        <v>0</v>
      </c>
      <c r="I906" s="13">
        <v>0</v>
      </c>
      <c r="J906" s="13">
        <v>0</v>
      </c>
      <c r="K906" s="13">
        <v>0</v>
      </c>
      <c r="L906" s="13">
        <v>0</v>
      </c>
      <c r="M906" s="10">
        <v>1</v>
      </c>
      <c r="N906" s="13">
        <v>0</v>
      </c>
      <c r="O906" s="13">
        <v>0</v>
      </c>
      <c r="P906" s="10">
        <v>1</v>
      </c>
      <c r="Q906" s="10">
        <v>1</v>
      </c>
      <c r="R906" s="13">
        <v>0</v>
      </c>
      <c r="S906" s="10">
        <v>1</v>
      </c>
      <c r="T906" s="13">
        <v>0</v>
      </c>
      <c r="U906" s="10">
        <v>1</v>
      </c>
      <c r="V906" s="10">
        <v>1</v>
      </c>
      <c r="W906" s="13">
        <v>0</v>
      </c>
      <c r="X906" s="8">
        <v>2696</v>
      </c>
      <c r="Y906" s="1">
        <f t="shared" si="13"/>
        <v>535</v>
      </c>
    </row>
    <row r="907" spans="1:25" x14ac:dyDescent="0.2">
      <c r="A907" s="6" t="str">
        <f>IF(D907="","",COUNTA($D$10:D907)-13)</f>
        <v/>
      </c>
      <c r="B907" s="24"/>
      <c r="C907" s="6"/>
      <c r="D907" s="25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8"/>
      <c r="Y907" s="1" t="str">
        <f t="shared" si="13"/>
        <v/>
      </c>
    </row>
    <row r="908" spans="1:25" x14ac:dyDescent="0.2">
      <c r="A908" s="6">
        <v>536</v>
      </c>
      <c r="B908" s="24"/>
      <c r="C908" s="25" t="s">
        <v>32</v>
      </c>
      <c r="E908" s="7">
        <v>1444</v>
      </c>
      <c r="F908" s="7">
        <v>55</v>
      </c>
      <c r="G908" s="7">
        <v>355</v>
      </c>
      <c r="H908" s="7">
        <v>128</v>
      </c>
      <c r="I908" s="7">
        <v>101</v>
      </c>
      <c r="J908" s="7">
        <v>141</v>
      </c>
      <c r="K908" s="7">
        <v>133</v>
      </c>
      <c r="L908" s="7">
        <v>131</v>
      </c>
      <c r="M908" s="7">
        <v>187</v>
      </c>
      <c r="N908" s="7">
        <v>56</v>
      </c>
      <c r="O908" s="7">
        <v>69</v>
      </c>
      <c r="P908" s="7">
        <v>32</v>
      </c>
      <c r="Q908" s="7">
        <v>29</v>
      </c>
      <c r="R908" s="7">
        <v>6</v>
      </c>
      <c r="S908" s="7">
        <v>8</v>
      </c>
      <c r="T908" s="7">
        <v>3</v>
      </c>
      <c r="U908" s="7">
        <v>3</v>
      </c>
      <c r="V908" s="7">
        <v>6</v>
      </c>
      <c r="W908" s="7">
        <v>1</v>
      </c>
      <c r="X908" s="8">
        <v>200</v>
      </c>
      <c r="Y908" s="1">
        <f t="shared" si="13"/>
        <v>536</v>
      </c>
    </row>
    <row r="909" spans="1:25" x14ac:dyDescent="0.2">
      <c r="A909" s="6" t="str">
        <f>IF(D909="","",COUNTA($D$10:D909)-13)</f>
        <v/>
      </c>
      <c r="B909" s="24"/>
      <c r="C909" s="6"/>
      <c r="D909" s="25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8"/>
      <c r="Y909" s="1" t="str">
        <f t="shared" si="13"/>
        <v/>
      </c>
    </row>
    <row r="910" spans="1:25" x14ac:dyDescent="0.2">
      <c r="A910" s="6">
        <f>IF(D910="","",COUNTA($D$10:D910)+31)</f>
        <v>537</v>
      </c>
      <c r="B910" s="24"/>
      <c r="C910" s="6"/>
      <c r="D910" s="25" t="s">
        <v>21</v>
      </c>
      <c r="E910" s="10">
        <v>141</v>
      </c>
      <c r="F910" s="10">
        <v>12</v>
      </c>
      <c r="G910" s="10">
        <v>57</v>
      </c>
      <c r="H910" s="10">
        <v>14</v>
      </c>
      <c r="I910" s="10">
        <v>24</v>
      </c>
      <c r="J910" s="10">
        <v>15</v>
      </c>
      <c r="K910" s="10">
        <v>9</v>
      </c>
      <c r="L910" s="10">
        <v>6</v>
      </c>
      <c r="M910" s="10">
        <v>4</v>
      </c>
      <c r="N910" s="13">
        <v>0</v>
      </c>
      <c r="O910" s="13">
        <v>0</v>
      </c>
      <c r="P910" s="13">
        <v>0</v>
      </c>
      <c r="Q910" s="13">
        <v>0</v>
      </c>
      <c r="R910" s="13">
        <v>0</v>
      </c>
      <c r="S910" s="13">
        <v>0</v>
      </c>
      <c r="T910" s="13">
        <v>0</v>
      </c>
      <c r="U910" s="13">
        <v>0</v>
      </c>
      <c r="V910" s="13">
        <v>0</v>
      </c>
      <c r="W910" s="13">
        <v>0</v>
      </c>
      <c r="X910" s="8">
        <v>100</v>
      </c>
      <c r="Y910" s="1">
        <f t="shared" si="13"/>
        <v>537</v>
      </c>
    </row>
    <row r="911" spans="1:25" x14ac:dyDescent="0.2">
      <c r="A911" s="6">
        <f>IF(D911="","",COUNTA($D$10:D911)+31)</f>
        <v>538</v>
      </c>
      <c r="B911" s="24"/>
      <c r="C911" s="6"/>
      <c r="D911" s="25" t="s">
        <v>22</v>
      </c>
      <c r="E911" s="10">
        <v>1</v>
      </c>
      <c r="F911" s="13">
        <v>0</v>
      </c>
      <c r="G911" s="13">
        <v>0</v>
      </c>
      <c r="H911" s="13">
        <v>0</v>
      </c>
      <c r="I911" s="13">
        <v>0</v>
      </c>
      <c r="J911" s="13">
        <v>0</v>
      </c>
      <c r="K911" s="13">
        <v>0</v>
      </c>
      <c r="L911" s="13">
        <v>0</v>
      </c>
      <c r="M911" s="10">
        <v>1</v>
      </c>
      <c r="N911" s="13">
        <v>0</v>
      </c>
      <c r="O911" s="13">
        <v>0</v>
      </c>
      <c r="P911" s="13">
        <v>0</v>
      </c>
      <c r="Q911" s="13">
        <v>0</v>
      </c>
      <c r="R911" s="13">
        <v>0</v>
      </c>
      <c r="S911" s="13">
        <v>0</v>
      </c>
      <c r="T911" s="13">
        <v>0</v>
      </c>
      <c r="U911" s="13">
        <v>0</v>
      </c>
      <c r="V911" s="13">
        <v>0</v>
      </c>
      <c r="W911" s="13">
        <v>0</v>
      </c>
      <c r="X911" s="8">
        <v>672</v>
      </c>
      <c r="Y911" s="1">
        <f t="shared" si="13"/>
        <v>538</v>
      </c>
    </row>
    <row r="912" spans="1:25" x14ac:dyDescent="0.2">
      <c r="A912" s="6">
        <f>IF(D912="","",COUNTA($D$10:D912)+31)</f>
        <v>539</v>
      </c>
      <c r="B912" s="24"/>
      <c r="C912" s="6"/>
      <c r="D912" s="25" t="s">
        <v>23</v>
      </c>
      <c r="E912" s="10">
        <v>31</v>
      </c>
      <c r="F912" s="10">
        <v>1</v>
      </c>
      <c r="G912" s="10">
        <v>12</v>
      </c>
      <c r="H912" s="10">
        <v>4</v>
      </c>
      <c r="I912" s="13">
        <v>0</v>
      </c>
      <c r="J912" s="10">
        <v>3</v>
      </c>
      <c r="K912" s="10">
        <v>3</v>
      </c>
      <c r="L912" s="10">
        <v>5</v>
      </c>
      <c r="M912" s="10">
        <v>3</v>
      </c>
      <c r="N912" s="13">
        <v>0</v>
      </c>
      <c r="O912" s="13">
        <v>0</v>
      </c>
      <c r="P912" s="13">
        <v>0</v>
      </c>
      <c r="Q912" s="13">
        <v>0</v>
      </c>
      <c r="R912" s="13">
        <v>0</v>
      </c>
      <c r="S912" s="13">
        <v>0</v>
      </c>
      <c r="T912" s="13">
        <v>0</v>
      </c>
      <c r="U912" s="13">
        <v>0</v>
      </c>
      <c r="V912" s="13">
        <v>0</v>
      </c>
      <c r="W912" s="13">
        <v>0</v>
      </c>
      <c r="X912" s="8">
        <v>100</v>
      </c>
      <c r="Y912" s="1">
        <f t="shared" si="13"/>
        <v>539</v>
      </c>
    </row>
    <row r="913" spans="1:25" x14ac:dyDescent="0.2">
      <c r="A913" s="6" t="str">
        <f>IF(D913="","",COUNTA($D$10:D913)+31)</f>
        <v/>
      </c>
      <c r="B913" s="24"/>
      <c r="C913" s="6"/>
      <c r="D913" s="25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8"/>
      <c r="Y913" s="1" t="str">
        <f t="shared" si="13"/>
        <v/>
      </c>
    </row>
    <row r="914" spans="1:25" x14ac:dyDescent="0.2">
      <c r="A914" s="6">
        <f>IF(D914="","",COUNTA($D$10:D914)+31)</f>
        <v>540</v>
      </c>
      <c r="B914" s="24"/>
      <c r="C914" s="6"/>
      <c r="D914" s="25" t="s">
        <v>24</v>
      </c>
      <c r="E914" s="10">
        <v>253</v>
      </c>
      <c r="F914" s="10">
        <v>10</v>
      </c>
      <c r="G914" s="10">
        <v>105</v>
      </c>
      <c r="H914" s="10">
        <v>27</v>
      </c>
      <c r="I914" s="10">
        <v>26</v>
      </c>
      <c r="J914" s="10">
        <v>34</v>
      </c>
      <c r="K914" s="10">
        <v>21</v>
      </c>
      <c r="L914" s="10">
        <v>19</v>
      </c>
      <c r="M914" s="10">
        <v>5</v>
      </c>
      <c r="N914" s="10">
        <v>4</v>
      </c>
      <c r="O914" s="10">
        <v>1</v>
      </c>
      <c r="P914" s="10">
        <v>1</v>
      </c>
      <c r="Q914" s="13">
        <v>0</v>
      </c>
      <c r="R914" s="13">
        <v>0</v>
      </c>
      <c r="S914" s="13">
        <v>0</v>
      </c>
      <c r="T914" s="13">
        <v>0</v>
      </c>
      <c r="U914" s="13">
        <v>0</v>
      </c>
      <c r="V914" s="13">
        <v>0</v>
      </c>
      <c r="W914" s="13">
        <v>0</v>
      </c>
      <c r="X914" s="8">
        <v>100</v>
      </c>
      <c r="Y914" s="1">
        <f t="shared" si="13"/>
        <v>540</v>
      </c>
    </row>
    <row r="915" spans="1:25" x14ac:dyDescent="0.2">
      <c r="A915" s="6">
        <f>IF(D915="","",COUNTA($D$10:D915)+31)</f>
        <v>541</v>
      </c>
      <c r="B915" s="24"/>
      <c r="C915" s="6"/>
      <c r="D915" s="25" t="s">
        <v>25</v>
      </c>
      <c r="E915" s="10">
        <v>305</v>
      </c>
      <c r="F915" s="10">
        <v>14</v>
      </c>
      <c r="G915" s="10">
        <v>90</v>
      </c>
      <c r="H915" s="10">
        <v>42</v>
      </c>
      <c r="I915" s="10">
        <v>30</v>
      </c>
      <c r="J915" s="10">
        <v>34</v>
      </c>
      <c r="K915" s="10">
        <v>40</v>
      </c>
      <c r="L915" s="10">
        <v>17</v>
      </c>
      <c r="M915" s="10">
        <v>24</v>
      </c>
      <c r="N915" s="10">
        <v>5</v>
      </c>
      <c r="O915" s="10">
        <v>6</v>
      </c>
      <c r="P915" s="13">
        <v>0</v>
      </c>
      <c r="Q915" s="10">
        <v>1</v>
      </c>
      <c r="R915" s="13">
        <v>0</v>
      </c>
      <c r="S915" s="10">
        <v>1</v>
      </c>
      <c r="T915" s="13">
        <v>0</v>
      </c>
      <c r="U915" s="13">
        <v>0</v>
      </c>
      <c r="V915" s="10">
        <v>1</v>
      </c>
      <c r="W915" s="13">
        <v>0</v>
      </c>
      <c r="X915" s="8">
        <v>140</v>
      </c>
      <c r="Y915" s="1">
        <f t="shared" si="13"/>
        <v>541</v>
      </c>
    </row>
    <row r="916" spans="1:25" x14ac:dyDescent="0.2">
      <c r="A916" s="6" t="str">
        <f>IF(D916="","",COUNTA($D$10:D916)+31)</f>
        <v/>
      </c>
      <c r="B916" s="24"/>
      <c r="C916" s="6"/>
      <c r="D916" s="25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8"/>
      <c r="Y916" s="1" t="str">
        <f t="shared" si="13"/>
        <v/>
      </c>
    </row>
    <row r="917" spans="1:25" x14ac:dyDescent="0.2">
      <c r="A917" s="6">
        <f>IF(D917="","",COUNTA($D$10:D917)+31)</f>
        <v>542</v>
      </c>
      <c r="B917" s="24"/>
      <c r="C917" s="6"/>
      <c r="D917" s="25" t="s">
        <v>76</v>
      </c>
      <c r="E917" s="7">
        <v>558</v>
      </c>
      <c r="F917" s="7">
        <v>24</v>
      </c>
      <c r="G917" s="7">
        <v>195</v>
      </c>
      <c r="H917" s="7">
        <v>69</v>
      </c>
      <c r="I917" s="7">
        <v>56</v>
      </c>
      <c r="J917" s="7">
        <v>68</v>
      </c>
      <c r="K917" s="7">
        <v>61</v>
      </c>
      <c r="L917" s="7">
        <v>36</v>
      </c>
      <c r="M917" s="7">
        <v>29</v>
      </c>
      <c r="N917" s="7">
        <v>9</v>
      </c>
      <c r="O917" s="7">
        <v>7</v>
      </c>
      <c r="P917" s="7">
        <v>1</v>
      </c>
      <c r="Q917" s="7">
        <v>1</v>
      </c>
      <c r="R917" s="14">
        <v>0</v>
      </c>
      <c r="S917" s="7">
        <v>1</v>
      </c>
      <c r="T917" s="14">
        <v>0</v>
      </c>
      <c r="U917" s="14">
        <v>0</v>
      </c>
      <c r="V917" s="7">
        <v>1</v>
      </c>
      <c r="W917" s="14">
        <v>0</v>
      </c>
      <c r="X917" s="17" t="s">
        <v>56</v>
      </c>
      <c r="Y917" s="1">
        <f t="shared" si="13"/>
        <v>542</v>
      </c>
    </row>
    <row r="918" spans="1:25" x14ac:dyDescent="0.2">
      <c r="A918" s="6" t="str">
        <f>IF(D918="","",COUNTA($D$10:D918)+31)</f>
        <v/>
      </c>
      <c r="B918" s="24"/>
      <c r="C918" s="6"/>
      <c r="D918" s="25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9"/>
      <c r="Y918" s="1" t="str">
        <f t="shared" si="13"/>
        <v/>
      </c>
    </row>
    <row r="919" spans="1:25" x14ac:dyDescent="0.2">
      <c r="A919" s="6">
        <f>IF(D919="","",COUNTA($D$10:D919)+31)</f>
        <v>543</v>
      </c>
      <c r="B919" s="24"/>
      <c r="C919" s="6"/>
      <c r="D919" s="25" t="s">
        <v>26</v>
      </c>
      <c r="E919" s="10">
        <v>7</v>
      </c>
      <c r="F919" s="13">
        <v>0</v>
      </c>
      <c r="G919" s="10">
        <v>1</v>
      </c>
      <c r="H919" s="13">
        <v>0</v>
      </c>
      <c r="I919" s="13">
        <v>0</v>
      </c>
      <c r="J919" s="10">
        <v>3</v>
      </c>
      <c r="K919" s="13">
        <v>0</v>
      </c>
      <c r="L919" s="10">
        <v>1</v>
      </c>
      <c r="M919" s="13">
        <v>0</v>
      </c>
      <c r="N919" s="10">
        <v>2</v>
      </c>
      <c r="O919" s="13">
        <v>0</v>
      </c>
      <c r="P919" s="13">
        <v>0</v>
      </c>
      <c r="Q919" s="13">
        <v>0</v>
      </c>
      <c r="R919" s="13">
        <v>0</v>
      </c>
      <c r="S919" s="13">
        <v>0</v>
      </c>
      <c r="T919" s="13">
        <v>0</v>
      </c>
      <c r="U919" s="13">
        <v>0</v>
      </c>
      <c r="V919" s="13">
        <v>0</v>
      </c>
      <c r="W919" s="13">
        <v>0</v>
      </c>
      <c r="X919" s="8">
        <v>220</v>
      </c>
      <c r="Y919" s="1">
        <f t="shared" si="13"/>
        <v>543</v>
      </c>
    </row>
    <row r="920" spans="1:25" x14ac:dyDescent="0.2">
      <c r="A920" s="6" t="str">
        <f>IF(D920="","",COUNTA($D$10:D920)+31)</f>
        <v/>
      </c>
      <c r="B920" s="24"/>
      <c r="C920" s="6"/>
      <c r="D920" s="25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8"/>
      <c r="Y920" s="1" t="str">
        <f t="shared" si="13"/>
        <v/>
      </c>
    </row>
    <row r="921" spans="1:25" x14ac:dyDescent="0.2">
      <c r="A921" s="6">
        <f>IF(D921="","",COUNTA($D$10:D921)+31)</f>
        <v>544</v>
      </c>
      <c r="B921" s="24"/>
      <c r="C921" s="6"/>
      <c r="D921" s="25" t="s">
        <v>27</v>
      </c>
      <c r="E921" s="10">
        <v>223</v>
      </c>
      <c r="F921" s="10">
        <v>11</v>
      </c>
      <c r="G921" s="10">
        <v>53</v>
      </c>
      <c r="H921" s="10">
        <v>20</v>
      </c>
      <c r="I921" s="10">
        <v>9</v>
      </c>
      <c r="J921" s="10">
        <v>26</v>
      </c>
      <c r="K921" s="10">
        <v>29</v>
      </c>
      <c r="L921" s="10">
        <v>21</v>
      </c>
      <c r="M921" s="10">
        <v>35</v>
      </c>
      <c r="N921" s="10">
        <v>9</v>
      </c>
      <c r="O921" s="10">
        <v>7</v>
      </c>
      <c r="P921" s="10">
        <v>3</v>
      </c>
      <c r="Q921" s="13">
        <v>0</v>
      </c>
      <c r="R921" s="13">
        <v>0</v>
      </c>
      <c r="S921" s="13">
        <v>0</v>
      </c>
      <c r="T921" s="13">
        <v>0</v>
      </c>
      <c r="U921" s="13">
        <v>0</v>
      </c>
      <c r="V921" s="13">
        <v>0</v>
      </c>
      <c r="W921" s="13">
        <v>0</v>
      </c>
      <c r="X921" s="8">
        <v>220</v>
      </c>
      <c r="Y921" s="1">
        <f t="shared" si="13"/>
        <v>544</v>
      </c>
    </row>
    <row r="922" spans="1:25" x14ac:dyDescent="0.2">
      <c r="A922" s="6">
        <f>IF(D922="","",COUNTA($D$10:D922)+31)</f>
        <v>545</v>
      </c>
      <c r="B922" s="24"/>
      <c r="C922" s="6"/>
      <c r="D922" s="25" t="s">
        <v>28</v>
      </c>
      <c r="E922" s="10">
        <v>271</v>
      </c>
      <c r="F922" s="10">
        <v>6</v>
      </c>
      <c r="G922" s="10">
        <v>34</v>
      </c>
      <c r="H922" s="10">
        <v>17</v>
      </c>
      <c r="I922" s="10">
        <v>8</v>
      </c>
      <c r="J922" s="10">
        <v>21</v>
      </c>
      <c r="K922" s="10">
        <v>25</v>
      </c>
      <c r="L922" s="10">
        <v>41</v>
      </c>
      <c r="M922" s="10">
        <v>68</v>
      </c>
      <c r="N922" s="10">
        <v>18</v>
      </c>
      <c r="O922" s="10">
        <v>22</v>
      </c>
      <c r="P922" s="10">
        <v>5</v>
      </c>
      <c r="Q922" s="10">
        <v>3</v>
      </c>
      <c r="R922" s="10">
        <v>1</v>
      </c>
      <c r="S922" s="10">
        <v>1</v>
      </c>
      <c r="T922" s="13">
        <v>0</v>
      </c>
      <c r="U922" s="13">
        <v>0</v>
      </c>
      <c r="V922" s="10">
        <v>1</v>
      </c>
      <c r="W922" s="13">
        <v>0</v>
      </c>
      <c r="X922" s="8">
        <v>500</v>
      </c>
      <c r="Y922" s="1">
        <f t="shared" si="13"/>
        <v>545</v>
      </c>
    </row>
    <row r="923" spans="1:25" x14ac:dyDescent="0.2">
      <c r="A923" s="6" t="str">
        <f>IF(D923="","",COUNTA($D$10:D923)+31)</f>
        <v/>
      </c>
      <c r="B923" s="24"/>
      <c r="C923" s="6"/>
      <c r="D923" s="25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8"/>
      <c r="Y923" s="1" t="str">
        <f t="shared" si="13"/>
        <v/>
      </c>
    </row>
    <row r="924" spans="1:25" x14ac:dyDescent="0.2">
      <c r="A924" s="6">
        <f>IF(D924="","",COUNTA($D$10:D924)+31)</f>
        <v>546</v>
      </c>
      <c r="B924" s="24"/>
      <c r="C924" s="6"/>
      <c r="D924" s="25" t="s">
        <v>76</v>
      </c>
      <c r="E924" s="7">
        <v>494</v>
      </c>
      <c r="F924" s="7">
        <v>17</v>
      </c>
      <c r="G924" s="7">
        <v>87</v>
      </c>
      <c r="H924" s="7">
        <v>37</v>
      </c>
      <c r="I924" s="7">
        <v>17</v>
      </c>
      <c r="J924" s="7">
        <v>47</v>
      </c>
      <c r="K924" s="7">
        <v>54</v>
      </c>
      <c r="L924" s="7">
        <v>62</v>
      </c>
      <c r="M924" s="7">
        <v>103</v>
      </c>
      <c r="N924" s="7">
        <v>27</v>
      </c>
      <c r="O924" s="7">
        <v>29</v>
      </c>
      <c r="P924" s="7">
        <v>8</v>
      </c>
      <c r="Q924" s="7">
        <v>3</v>
      </c>
      <c r="R924" s="7">
        <v>1</v>
      </c>
      <c r="S924" s="7">
        <v>1</v>
      </c>
      <c r="T924" s="14">
        <v>0</v>
      </c>
      <c r="U924" s="14">
        <v>0</v>
      </c>
      <c r="V924" s="7">
        <v>1</v>
      </c>
      <c r="W924" s="14">
        <v>0</v>
      </c>
      <c r="X924" s="17" t="s">
        <v>56</v>
      </c>
      <c r="Y924" s="1">
        <f t="shared" si="13"/>
        <v>546</v>
      </c>
    </row>
    <row r="925" spans="1:25" x14ac:dyDescent="0.2">
      <c r="A925" s="6" t="str">
        <f>IF(D925="","",COUNTA($D$10:D925)+31)</f>
        <v/>
      </c>
      <c r="B925" s="24"/>
      <c r="C925" s="6"/>
      <c r="D925" s="25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9"/>
      <c r="Y925" s="1" t="str">
        <f t="shared" si="13"/>
        <v/>
      </c>
    </row>
    <row r="926" spans="1:25" x14ac:dyDescent="0.2">
      <c r="A926" s="6">
        <f>IF(D926="","",COUNTA($D$10:D926)+31)</f>
        <v>547</v>
      </c>
      <c r="B926" s="24"/>
      <c r="C926" s="6"/>
      <c r="D926" s="25" t="s">
        <v>29</v>
      </c>
      <c r="E926" s="10">
        <v>8</v>
      </c>
      <c r="F926" s="13">
        <v>0</v>
      </c>
      <c r="G926" s="13">
        <v>0</v>
      </c>
      <c r="H926" s="13">
        <v>0</v>
      </c>
      <c r="I926" s="13">
        <v>0</v>
      </c>
      <c r="J926" s="13">
        <v>0</v>
      </c>
      <c r="K926" s="10">
        <v>1</v>
      </c>
      <c r="L926" s="10">
        <v>1</v>
      </c>
      <c r="M926" s="10">
        <v>1</v>
      </c>
      <c r="N926" s="10">
        <v>1</v>
      </c>
      <c r="O926" s="10">
        <v>4</v>
      </c>
      <c r="P926" s="13">
        <v>0</v>
      </c>
      <c r="Q926" s="13">
        <v>0</v>
      </c>
      <c r="R926" s="13">
        <v>0</v>
      </c>
      <c r="S926" s="13">
        <v>0</v>
      </c>
      <c r="T926" s="13">
        <v>0</v>
      </c>
      <c r="U926" s="13">
        <v>0</v>
      </c>
      <c r="V926" s="13">
        <v>0</v>
      </c>
      <c r="W926" s="13">
        <v>0</v>
      </c>
      <c r="X926" s="8">
        <v>900</v>
      </c>
      <c r="Y926" s="1">
        <f t="shared" si="13"/>
        <v>547</v>
      </c>
    </row>
    <row r="927" spans="1:25" x14ac:dyDescent="0.2">
      <c r="A927" s="6" t="str">
        <f>IF(D927="","",COUNTA($D$10:D927)+31)</f>
        <v/>
      </c>
      <c r="B927" s="24"/>
      <c r="C927" s="6"/>
      <c r="D927" s="25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8"/>
      <c r="Y927" s="1" t="str">
        <f t="shared" si="13"/>
        <v/>
      </c>
    </row>
    <row r="928" spans="1:25" x14ac:dyDescent="0.2">
      <c r="A928" s="6" t="str">
        <f>IF(D928="","",COUNTA($D$10:D928)+31)</f>
        <v/>
      </c>
      <c r="B928" s="9" t="s">
        <v>68</v>
      </c>
      <c r="C928" s="6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8"/>
    </row>
    <row r="929" spans="1:25" x14ac:dyDescent="0.2">
      <c r="A929" s="6" t="str">
        <f>IF(D929="","",COUNTA($D$10:D929)+31)</f>
        <v/>
      </c>
      <c r="B929" s="24"/>
      <c r="C929" s="6"/>
      <c r="D929" s="25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8"/>
    </row>
    <row r="930" spans="1:25" x14ac:dyDescent="0.2">
      <c r="A930" s="6">
        <f>IF(D930="","",COUNTA($D$10:D930)+31)</f>
        <v>548</v>
      </c>
      <c r="B930" s="24"/>
      <c r="C930" s="6"/>
      <c r="D930" s="25" t="s">
        <v>30</v>
      </c>
      <c r="E930" s="10">
        <v>66</v>
      </c>
      <c r="F930" s="10">
        <v>1</v>
      </c>
      <c r="G930" s="10">
        <v>1</v>
      </c>
      <c r="H930" s="10">
        <v>2</v>
      </c>
      <c r="I930" s="10">
        <v>3</v>
      </c>
      <c r="J930" s="10">
        <v>5</v>
      </c>
      <c r="K930" s="10">
        <v>2</v>
      </c>
      <c r="L930" s="10">
        <v>9</v>
      </c>
      <c r="M930" s="10">
        <v>25</v>
      </c>
      <c r="N930" s="10">
        <v>6</v>
      </c>
      <c r="O930" s="10">
        <v>7</v>
      </c>
      <c r="P930" s="10">
        <v>4</v>
      </c>
      <c r="Q930" s="13">
        <v>0</v>
      </c>
      <c r="R930" s="13">
        <v>0</v>
      </c>
      <c r="S930" s="13">
        <v>0</v>
      </c>
      <c r="T930" s="10">
        <v>1</v>
      </c>
      <c r="U930" s="13">
        <v>0</v>
      </c>
      <c r="V930" s="13">
        <v>0</v>
      </c>
      <c r="W930" s="13">
        <v>0</v>
      </c>
      <c r="X930" s="8">
        <v>650</v>
      </c>
      <c r="Y930" s="1">
        <f t="shared" si="13"/>
        <v>548</v>
      </c>
    </row>
    <row r="931" spans="1:25" x14ac:dyDescent="0.2">
      <c r="A931" s="6">
        <f>IF(D931="","",COUNTA($D$10:D931)+31)</f>
        <v>549</v>
      </c>
      <c r="B931" s="24"/>
      <c r="C931" s="6"/>
      <c r="D931" s="25" t="s">
        <v>31</v>
      </c>
      <c r="E931" s="10">
        <v>106</v>
      </c>
      <c r="F931" s="13">
        <v>0</v>
      </c>
      <c r="G931" s="10">
        <v>2</v>
      </c>
      <c r="H931" s="10">
        <v>2</v>
      </c>
      <c r="I931" s="10">
        <v>1</v>
      </c>
      <c r="J931" s="13">
        <v>0</v>
      </c>
      <c r="K931" s="10">
        <v>3</v>
      </c>
      <c r="L931" s="10">
        <v>9</v>
      </c>
      <c r="M931" s="10">
        <v>20</v>
      </c>
      <c r="N931" s="10">
        <v>10</v>
      </c>
      <c r="O931" s="10">
        <v>19</v>
      </c>
      <c r="P931" s="10">
        <v>11</v>
      </c>
      <c r="Q931" s="10">
        <v>15</v>
      </c>
      <c r="R931" s="10">
        <v>5</v>
      </c>
      <c r="S931" s="10">
        <v>3</v>
      </c>
      <c r="T931" s="10">
        <v>2</v>
      </c>
      <c r="U931" s="10">
        <v>1</v>
      </c>
      <c r="V931" s="10">
        <v>2</v>
      </c>
      <c r="W931" s="10">
        <v>1</v>
      </c>
      <c r="X931" s="8">
        <v>1046</v>
      </c>
      <c r="Y931" s="1">
        <f t="shared" si="13"/>
        <v>549</v>
      </c>
    </row>
    <row r="932" spans="1:25" x14ac:dyDescent="0.2">
      <c r="A932" s="6" t="str">
        <f>IF(D932="","",COUNTA($D$10:D932)+31)</f>
        <v/>
      </c>
      <c r="B932" s="24"/>
      <c r="C932" s="6"/>
      <c r="D932" s="25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8"/>
      <c r="Y932" s="1" t="str">
        <f t="shared" si="13"/>
        <v/>
      </c>
    </row>
    <row r="933" spans="1:25" x14ac:dyDescent="0.2">
      <c r="A933" s="6">
        <f>IF(D933="","",COUNTA($D$10:D933)+31)</f>
        <v>550</v>
      </c>
      <c r="B933" s="24"/>
      <c r="C933" s="6"/>
      <c r="D933" s="25" t="s">
        <v>76</v>
      </c>
      <c r="E933" s="7">
        <v>172</v>
      </c>
      <c r="F933" s="7">
        <v>1</v>
      </c>
      <c r="G933" s="7">
        <v>3</v>
      </c>
      <c r="H933" s="7">
        <v>4</v>
      </c>
      <c r="I933" s="7">
        <v>4</v>
      </c>
      <c r="J933" s="7">
        <v>5</v>
      </c>
      <c r="K933" s="7">
        <v>5</v>
      </c>
      <c r="L933" s="7">
        <v>18</v>
      </c>
      <c r="M933" s="7">
        <v>45</v>
      </c>
      <c r="N933" s="7">
        <v>16</v>
      </c>
      <c r="O933" s="7">
        <v>26</v>
      </c>
      <c r="P933" s="7">
        <v>15</v>
      </c>
      <c r="Q933" s="7">
        <v>15</v>
      </c>
      <c r="R933" s="7">
        <v>5</v>
      </c>
      <c r="S933" s="7">
        <v>3</v>
      </c>
      <c r="T933" s="7">
        <v>3</v>
      </c>
      <c r="U933" s="7">
        <v>1</v>
      </c>
      <c r="V933" s="7">
        <v>2</v>
      </c>
      <c r="W933" s="7">
        <v>1</v>
      </c>
      <c r="X933" s="17" t="s">
        <v>56</v>
      </c>
      <c r="Y933" s="1">
        <f t="shared" si="13"/>
        <v>550</v>
      </c>
    </row>
    <row r="934" spans="1:25" x14ac:dyDescent="0.2">
      <c r="A934" s="6" t="str">
        <f>IF(D934="","",COUNTA($D$10:D934)+31)</f>
        <v/>
      </c>
      <c r="B934" s="24"/>
      <c r="C934" s="6"/>
      <c r="D934" s="25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9"/>
      <c r="Y934" s="1" t="str">
        <f t="shared" ref="Y934:Y999" si="14">A934</f>
        <v/>
      </c>
    </row>
    <row r="935" spans="1:25" x14ac:dyDescent="0.2">
      <c r="A935" s="6">
        <f>IF(D935="","",COUNTA($D$10:D935)+31)</f>
        <v>551</v>
      </c>
      <c r="B935" s="24"/>
      <c r="C935" s="6"/>
      <c r="D935" s="25" t="s">
        <v>37</v>
      </c>
      <c r="E935" s="10">
        <v>11</v>
      </c>
      <c r="F935" s="13">
        <v>0</v>
      </c>
      <c r="G935" s="13">
        <v>0</v>
      </c>
      <c r="H935" s="13">
        <v>0</v>
      </c>
      <c r="I935" s="13">
        <v>0</v>
      </c>
      <c r="J935" s="13">
        <v>0</v>
      </c>
      <c r="K935" s="13">
        <v>0</v>
      </c>
      <c r="L935" s="13">
        <v>0</v>
      </c>
      <c r="M935" s="13">
        <v>0</v>
      </c>
      <c r="N935" s="13">
        <v>0</v>
      </c>
      <c r="O935" s="10">
        <v>3</v>
      </c>
      <c r="P935" s="10">
        <v>4</v>
      </c>
      <c r="Q935" s="10">
        <v>3</v>
      </c>
      <c r="R935" s="13">
        <v>0</v>
      </c>
      <c r="S935" s="13">
        <v>0</v>
      </c>
      <c r="T935" s="13">
        <v>0</v>
      </c>
      <c r="U935" s="13">
        <v>0</v>
      </c>
      <c r="V935" s="10">
        <v>1</v>
      </c>
      <c r="W935" s="13">
        <v>0</v>
      </c>
      <c r="X935" s="8">
        <v>1845</v>
      </c>
      <c r="Y935" s="1">
        <f t="shared" si="14"/>
        <v>551</v>
      </c>
    </row>
    <row r="936" spans="1:25" x14ac:dyDescent="0.2">
      <c r="A936" s="6">
        <f>IF(D936="","",COUNTA($D$10:D936)+31)</f>
        <v>552</v>
      </c>
      <c r="B936" s="24"/>
      <c r="C936" s="6"/>
      <c r="D936" s="25" t="s">
        <v>38</v>
      </c>
      <c r="E936" s="10">
        <v>18</v>
      </c>
      <c r="F936" s="13">
        <v>0</v>
      </c>
      <c r="G936" s="13">
        <v>0</v>
      </c>
      <c r="H936" s="13">
        <v>0</v>
      </c>
      <c r="I936" s="13">
        <v>0</v>
      </c>
      <c r="J936" s="13">
        <v>0</v>
      </c>
      <c r="K936" s="13">
        <v>0</v>
      </c>
      <c r="L936" s="10">
        <v>2</v>
      </c>
      <c r="M936" s="10">
        <v>1</v>
      </c>
      <c r="N936" s="10">
        <v>1</v>
      </c>
      <c r="O936" s="13">
        <v>0</v>
      </c>
      <c r="P936" s="10">
        <v>4</v>
      </c>
      <c r="Q936" s="10">
        <v>7</v>
      </c>
      <c r="R936" s="13">
        <v>0</v>
      </c>
      <c r="S936" s="10">
        <v>2</v>
      </c>
      <c r="T936" s="13">
        <v>0</v>
      </c>
      <c r="U936" s="10">
        <v>1</v>
      </c>
      <c r="V936" s="13">
        <v>0</v>
      </c>
      <c r="W936" s="13">
        <v>0</v>
      </c>
      <c r="X936" s="8">
        <v>2034.5</v>
      </c>
      <c r="Y936" s="1">
        <f t="shared" si="14"/>
        <v>552</v>
      </c>
    </row>
    <row r="937" spans="1:25" x14ac:dyDescent="0.2">
      <c r="A937" s="6">
        <f>IF(D937="","",COUNTA($D$10:D937)+31)</f>
        <v>553</v>
      </c>
      <c r="B937" s="24"/>
      <c r="C937" s="6"/>
      <c r="D937" s="25" t="s">
        <v>39</v>
      </c>
      <c r="E937" s="10">
        <v>3</v>
      </c>
      <c r="F937" s="13">
        <v>0</v>
      </c>
      <c r="G937" s="13">
        <v>0</v>
      </c>
      <c r="H937" s="13">
        <v>0</v>
      </c>
      <c r="I937" s="13">
        <v>0</v>
      </c>
      <c r="J937" s="13">
        <v>0</v>
      </c>
      <c r="K937" s="13">
        <v>0</v>
      </c>
      <c r="L937" s="13">
        <v>0</v>
      </c>
      <c r="M937" s="13">
        <v>0</v>
      </c>
      <c r="N937" s="13">
        <v>0</v>
      </c>
      <c r="O937" s="13">
        <v>0</v>
      </c>
      <c r="P937" s="13">
        <v>0</v>
      </c>
      <c r="Q937" s="13">
        <v>0</v>
      </c>
      <c r="R937" s="13">
        <v>0</v>
      </c>
      <c r="S937" s="10">
        <v>1</v>
      </c>
      <c r="T937" s="13">
        <v>0</v>
      </c>
      <c r="U937" s="10">
        <v>1</v>
      </c>
      <c r="V937" s="10">
        <v>1</v>
      </c>
      <c r="W937" s="13">
        <v>0</v>
      </c>
      <c r="X937" s="8">
        <v>5046</v>
      </c>
      <c r="Y937" s="1">
        <f t="shared" si="14"/>
        <v>553</v>
      </c>
    </row>
    <row r="938" spans="1:25" x14ac:dyDescent="0.2">
      <c r="A938" s="6" t="str">
        <f>IF(D938="","",COUNTA($D$10:D938)-14)</f>
        <v/>
      </c>
      <c r="B938" s="24"/>
      <c r="C938" s="6"/>
      <c r="D938" s="25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8"/>
      <c r="Y938" s="1" t="str">
        <f t="shared" si="14"/>
        <v/>
      </c>
    </row>
    <row r="939" spans="1:25" x14ac:dyDescent="0.2">
      <c r="A939" s="6">
        <v>554</v>
      </c>
      <c r="B939" s="24"/>
      <c r="C939" s="25" t="s">
        <v>33</v>
      </c>
      <c r="E939" s="7">
        <v>463</v>
      </c>
      <c r="F939" s="7">
        <v>7</v>
      </c>
      <c r="G939" s="7">
        <v>55</v>
      </c>
      <c r="H939" s="7">
        <v>27</v>
      </c>
      <c r="I939" s="7">
        <v>30</v>
      </c>
      <c r="J939" s="7">
        <v>24</v>
      </c>
      <c r="K939" s="7">
        <v>40</v>
      </c>
      <c r="L939" s="7">
        <v>35</v>
      </c>
      <c r="M939" s="7">
        <v>83</v>
      </c>
      <c r="N939" s="7">
        <v>31</v>
      </c>
      <c r="O939" s="7">
        <v>46</v>
      </c>
      <c r="P939" s="7">
        <v>44</v>
      </c>
      <c r="Q939" s="7">
        <v>28</v>
      </c>
      <c r="R939" s="7">
        <v>5</v>
      </c>
      <c r="S939" s="7">
        <v>4</v>
      </c>
      <c r="T939" s="7">
        <v>1</v>
      </c>
      <c r="U939" s="7">
        <v>1</v>
      </c>
      <c r="V939" s="7">
        <v>2</v>
      </c>
      <c r="W939" s="14">
        <v>0</v>
      </c>
      <c r="X939" s="8">
        <v>635</v>
      </c>
      <c r="Y939" s="1">
        <f t="shared" si="14"/>
        <v>554</v>
      </c>
    </row>
    <row r="940" spans="1:25" x14ac:dyDescent="0.2">
      <c r="A940" s="6" t="str">
        <f>IF(D940="","",COUNTA($D$10:D940)-14)</f>
        <v/>
      </c>
      <c r="B940" s="24"/>
      <c r="C940" s="6"/>
      <c r="D940" s="25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8"/>
      <c r="Y940" s="1" t="str">
        <f t="shared" si="14"/>
        <v/>
      </c>
    </row>
    <row r="941" spans="1:25" x14ac:dyDescent="0.2">
      <c r="A941" s="6">
        <f>IF(D941="","",COUNTA($D$10:D941)+32)</f>
        <v>555</v>
      </c>
      <c r="B941" s="24"/>
      <c r="C941" s="6"/>
      <c r="D941" s="25" t="s">
        <v>21</v>
      </c>
      <c r="E941" s="10">
        <v>13</v>
      </c>
      <c r="F941" s="10">
        <v>1</v>
      </c>
      <c r="G941" s="10">
        <v>4</v>
      </c>
      <c r="H941" s="10">
        <v>2</v>
      </c>
      <c r="I941" s="10">
        <v>3</v>
      </c>
      <c r="J941" s="10">
        <v>1</v>
      </c>
      <c r="K941" s="13">
        <v>0</v>
      </c>
      <c r="L941" s="10">
        <v>1</v>
      </c>
      <c r="M941" s="10">
        <v>1</v>
      </c>
      <c r="N941" s="13">
        <v>0</v>
      </c>
      <c r="O941" s="13">
        <v>0</v>
      </c>
      <c r="P941" s="13">
        <v>0</v>
      </c>
      <c r="Q941" s="13">
        <v>0</v>
      </c>
      <c r="R941" s="13">
        <v>0</v>
      </c>
      <c r="S941" s="13">
        <v>0</v>
      </c>
      <c r="T941" s="13">
        <v>0</v>
      </c>
      <c r="U941" s="13">
        <v>0</v>
      </c>
      <c r="V941" s="13">
        <v>0</v>
      </c>
      <c r="W941" s="13">
        <v>0</v>
      </c>
      <c r="X941" s="8">
        <v>120</v>
      </c>
      <c r="Y941" s="1">
        <f t="shared" si="14"/>
        <v>555</v>
      </c>
    </row>
    <row r="942" spans="1:25" x14ac:dyDescent="0.2">
      <c r="A942" s="6">
        <f>IF(D942="","",COUNTA($D$10:D942)+32)</f>
        <v>556</v>
      </c>
      <c r="B942" s="24"/>
      <c r="C942" s="6"/>
      <c r="D942" s="25" t="s">
        <v>23</v>
      </c>
      <c r="E942" s="10">
        <v>5</v>
      </c>
      <c r="F942" s="13">
        <v>0</v>
      </c>
      <c r="G942" s="10">
        <v>3</v>
      </c>
      <c r="H942" s="13">
        <v>0</v>
      </c>
      <c r="I942" s="10">
        <v>1</v>
      </c>
      <c r="J942" s="13">
        <v>0</v>
      </c>
      <c r="K942" s="10">
        <v>1</v>
      </c>
      <c r="L942" s="13">
        <v>0</v>
      </c>
      <c r="M942" s="13">
        <v>0</v>
      </c>
      <c r="N942" s="13">
        <v>0</v>
      </c>
      <c r="O942" s="13">
        <v>0</v>
      </c>
      <c r="P942" s="13">
        <v>0</v>
      </c>
      <c r="Q942" s="13">
        <v>0</v>
      </c>
      <c r="R942" s="13">
        <v>0</v>
      </c>
      <c r="S942" s="13">
        <v>0</v>
      </c>
      <c r="T942" s="13">
        <v>0</v>
      </c>
      <c r="U942" s="13">
        <v>0</v>
      </c>
      <c r="V942" s="13">
        <v>0</v>
      </c>
      <c r="W942" s="13">
        <v>0</v>
      </c>
      <c r="X942" s="8">
        <v>86</v>
      </c>
      <c r="Y942" s="1">
        <f t="shared" si="14"/>
        <v>556</v>
      </c>
    </row>
    <row r="943" spans="1:25" x14ac:dyDescent="0.2">
      <c r="A943" s="6" t="str">
        <f>IF(D943="","",COUNTA($D$10:D943)+32)</f>
        <v/>
      </c>
      <c r="B943" s="24"/>
      <c r="C943" s="6"/>
      <c r="D943" s="25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8"/>
      <c r="Y943" s="1" t="str">
        <f t="shared" si="14"/>
        <v/>
      </c>
    </row>
    <row r="944" spans="1:25" x14ac:dyDescent="0.2">
      <c r="A944" s="6">
        <f>IF(D944="","",COUNTA($D$10:D944)+32)</f>
        <v>557</v>
      </c>
      <c r="B944" s="24"/>
      <c r="C944" s="6"/>
      <c r="D944" s="25" t="s">
        <v>24</v>
      </c>
      <c r="E944" s="10">
        <v>29</v>
      </c>
      <c r="F944" s="10">
        <v>3</v>
      </c>
      <c r="G944" s="10">
        <v>9</v>
      </c>
      <c r="H944" s="10">
        <v>3</v>
      </c>
      <c r="I944" s="10">
        <v>5</v>
      </c>
      <c r="J944" s="10">
        <v>3</v>
      </c>
      <c r="K944" s="10">
        <v>4</v>
      </c>
      <c r="L944" s="10">
        <v>1</v>
      </c>
      <c r="M944" s="10">
        <v>1</v>
      </c>
      <c r="N944" s="13">
        <v>0</v>
      </c>
      <c r="O944" s="13">
        <v>0</v>
      </c>
      <c r="P944" s="13">
        <v>0</v>
      </c>
      <c r="Q944" s="13">
        <v>0</v>
      </c>
      <c r="R944" s="13">
        <v>0</v>
      </c>
      <c r="S944" s="13">
        <v>0</v>
      </c>
      <c r="T944" s="13">
        <v>0</v>
      </c>
      <c r="U944" s="13">
        <v>0</v>
      </c>
      <c r="V944" s="13">
        <v>0</v>
      </c>
      <c r="W944" s="13">
        <v>0</v>
      </c>
      <c r="X944" s="8">
        <v>120</v>
      </c>
      <c r="Y944" s="1">
        <f t="shared" si="14"/>
        <v>557</v>
      </c>
    </row>
    <row r="945" spans="1:25" x14ac:dyDescent="0.2">
      <c r="A945" s="6">
        <f>IF(D945="","",COUNTA($D$10:D945)+32)</f>
        <v>558</v>
      </c>
      <c r="B945" s="24"/>
      <c r="C945" s="6"/>
      <c r="D945" s="25" t="s">
        <v>25</v>
      </c>
      <c r="E945" s="10">
        <v>43</v>
      </c>
      <c r="F945" s="10">
        <v>2</v>
      </c>
      <c r="G945" s="10">
        <v>13</v>
      </c>
      <c r="H945" s="10">
        <v>4</v>
      </c>
      <c r="I945" s="10">
        <v>7</v>
      </c>
      <c r="J945" s="10">
        <v>6</v>
      </c>
      <c r="K945" s="10">
        <v>6</v>
      </c>
      <c r="L945" s="10">
        <v>1</v>
      </c>
      <c r="M945" s="10">
        <v>3</v>
      </c>
      <c r="N945" s="10">
        <v>1</v>
      </c>
      <c r="O945" s="13">
        <v>0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13">
        <v>0</v>
      </c>
      <c r="V945" s="13">
        <v>0</v>
      </c>
      <c r="W945" s="13">
        <v>0</v>
      </c>
      <c r="X945" s="8">
        <v>130</v>
      </c>
      <c r="Y945" s="1">
        <f t="shared" si="14"/>
        <v>558</v>
      </c>
    </row>
    <row r="946" spans="1:25" x14ac:dyDescent="0.2">
      <c r="A946" s="6" t="str">
        <f>IF(D946="","",COUNTA($D$10:D946)+32)</f>
        <v/>
      </c>
      <c r="B946" s="24"/>
      <c r="C946" s="6"/>
      <c r="D946" s="25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8"/>
      <c r="Y946" s="1" t="str">
        <f t="shared" si="14"/>
        <v/>
      </c>
    </row>
    <row r="947" spans="1:25" x14ac:dyDescent="0.2">
      <c r="A947" s="6">
        <f>IF(D947="","",COUNTA($D$10:D947)+32)</f>
        <v>559</v>
      </c>
      <c r="B947" s="24"/>
      <c r="C947" s="6"/>
      <c r="D947" s="25" t="s">
        <v>76</v>
      </c>
      <c r="E947" s="7">
        <v>72</v>
      </c>
      <c r="F947" s="7">
        <v>5</v>
      </c>
      <c r="G947" s="7">
        <v>22</v>
      </c>
      <c r="H947" s="7">
        <v>7</v>
      </c>
      <c r="I947" s="7">
        <v>12</v>
      </c>
      <c r="J947" s="7">
        <v>9</v>
      </c>
      <c r="K947" s="7">
        <v>10</v>
      </c>
      <c r="L947" s="7">
        <v>2</v>
      </c>
      <c r="M947" s="7">
        <v>4</v>
      </c>
      <c r="N947" s="7">
        <v>1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  <c r="V947" s="14">
        <v>0</v>
      </c>
      <c r="W947" s="14">
        <v>0</v>
      </c>
      <c r="X947" s="17" t="s">
        <v>56</v>
      </c>
      <c r="Y947" s="1">
        <f t="shared" si="14"/>
        <v>559</v>
      </c>
    </row>
    <row r="948" spans="1:25" x14ac:dyDescent="0.2">
      <c r="A948" s="6" t="str">
        <f>IF(D948="","",COUNTA($D$10:D948)+32)</f>
        <v/>
      </c>
      <c r="B948" s="24"/>
      <c r="C948" s="6"/>
      <c r="D948" s="25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9"/>
      <c r="Y948" s="1" t="str">
        <f t="shared" si="14"/>
        <v/>
      </c>
    </row>
    <row r="949" spans="1:25" x14ac:dyDescent="0.2">
      <c r="A949" s="6">
        <f>IF(D949="","",COUNTA($D$10:D949)+32)</f>
        <v>560</v>
      </c>
      <c r="B949" s="24"/>
      <c r="C949" s="6"/>
      <c r="D949" s="25" t="s">
        <v>27</v>
      </c>
      <c r="E949" s="10">
        <v>57</v>
      </c>
      <c r="F949" s="10">
        <v>1</v>
      </c>
      <c r="G949" s="10">
        <v>14</v>
      </c>
      <c r="H949" s="10">
        <v>11</v>
      </c>
      <c r="I949" s="10">
        <v>3</v>
      </c>
      <c r="J949" s="10">
        <v>3</v>
      </c>
      <c r="K949" s="10">
        <v>8</v>
      </c>
      <c r="L949" s="10">
        <v>8</v>
      </c>
      <c r="M949" s="10">
        <v>8</v>
      </c>
      <c r="N949" s="10">
        <v>1</v>
      </c>
      <c r="O949" s="13">
        <v>0</v>
      </c>
      <c r="P949" s="13">
        <v>0</v>
      </c>
      <c r="Q949" s="13">
        <v>0</v>
      </c>
      <c r="R949" s="13">
        <v>0</v>
      </c>
      <c r="S949" s="13">
        <v>0</v>
      </c>
      <c r="T949" s="13">
        <v>0</v>
      </c>
      <c r="U949" s="13">
        <v>0</v>
      </c>
      <c r="V949" s="13">
        <v>0</v>
      </c>
      <c r="W949" s="13">
        <v>0</v>
      </c>
      <c r="X949" s="8">
        <v>150</v>
      </c>
      <c r="Y949" s="1">
        <f t="shared" si="14"/>
        <v>560</v>
      </c>
    </row>
    <row r="950" spans="1:25" x14ac:dyDescent="0.2">
      <c r="A950" s="6">
        <f>IF(D950="","",COUNTA($D$10:D950)+32)</f>
        <v>561</v>
      </c>
      <c r="B950" s="24"/>
      <c r="C950" s="6"/>
      <c r="D950" s="25" t="s">
        <v>28</v>
      </c>
      <c r="E950" s="10">
        <v>86</v>
      </c>
      <c r="F950" s="13">
        <v>0</v>
      </c>
      <c r="G950" s="10">
        <v>6</v>
      </c>
      <c r="H950" s="10">
        <v>5</v>
      </c>
      <c r="I950" s="10">
        <v>7</v>
      </c>
      <c r="J950" s="10">
        <v>7</v>
      </c>
      <c r="K950" s="10">
        <v>10</v>
      </c>
      <c r="L950" s="10">
        <v>10</v>
      </c>
      <c r="M950" s="10">
        <v>27</v>
      </c>
      <c r="N950" s="10">
        <v>3</v>
      </c>
      <c r="O950" s="10">
        <v>7</v>
      </c>
      <c r="P950" s="10">
        <v>1</v>
      </c>
      <c r="Q950" s="10">
        <v>3</v>
      </c>
      <c r="R950" s="13">
        <v>0</v>
      </c>
      <c r="S950" s="13">
        <v>0</v>
      </c>
      <c r="T950" s="13">
        <v>0</v>
      </c>
      <c r="U950" s="13">
        <v>0</v>
      </c>
      <c r="V950" s="13">
        <v>0</v>
      </c>
      <c r="W950" s="13">
        <v>0</v>
      </c>
      <c r="X950" s="8">
        <v>520.5</v>
      </c>
      <c r="Y950" s="1">
        <f t="shared" si="14"/>
        <v>561</v>
      </c>
    </row>
    <row r="951" spans="1:25" x14ac:dyDescent="0.2">
      <c r="A951" s="6" t="str">
        <f>IF(D951="","",COUNTA($D$10:D951)+32)</f>
        <v/>
      </c>
      <c r="B951" s="24"/>
      <c r="C951" s="6"/>
      <c r="D951" s="25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8"/>
      <c r="Y951" s="1" t="str">
        <f t="shared" si="14"/>
        <v/>
      </c>
    </row>
    <row r="952" spans="1:25" x14ac:dyDescent="0.2">
      <c r="A952" s="6">
        <f>IF(D952="","",COUNTA($D$10:D952)+32)</f>
        <v>562</v>
      </c>
      <c r="B952" s="24"/>
      <c r="C952" s="6"/>
      <c r="D952" s="25" t="s">
        <v>76</v>
      </c>
      <c r="E952" s="7">
        <v>143</v>
      </c>
      <c r="F952" s="7">
        <v>1</v>
      </c>
      <c r="G952" s="7">
        <v>20</v>
      </c>
      <c r="H952" s="7">
        <v>16</v>
      </c>
      <c r="I952" s="7">
        <v>10</v>
      </c>
      <c r="J952" s="7">
        <v>10</v>
      </c>
      <c r="K952" s="7">
        <v>18</v>
      </c>
      <c r="L952" s="7">
        <v>18</v>
      </c>
      <c r="M952" s="7">
        <v>35</v>
      </c>
      <c r="N952" s="7">
        <v>4</v>
      </c>
      <c r="O952" s="7">
        <v>7</v>
      </c>
      <c r="P952" s="7">
        <v>1</v>
      </c>
      <c r="Q952" s="7">
        <v>3</v>
      </c>
      <c r="R952" s="14">
        <v>0</v>
      </c>
      <c r="S952" s="14">
        <v>0</v>
      </c>
      <c r="T952" s="14">
        <v>0</v>
      </c>
      <c r="U952" s="14">
        <v>0</v>
      </c>
      <c r="V952" s="14">
        <v>0</v>
      </c>
      <c r="W952" s="14">
        <v>0</v>
      </c>
      <c r="X952" s="17" t="s">
        <v>56</v>
      </c>
      <c r="Y952" s="1">
        <f t="shared" si="14"/>
        <v>562</v>
      </c>
    </row>
    <row r="953" spans="1:25" x14ac:dyDescent="0.2">
      <c r="A953" s="6" t="str">
        <f>IF(D953="","",COUNTA($D$10:D953)+32)</f>
        <v/>
      </c>
      <c r="B953" s="24"/>
      <c r="C953" s="6"/>
      <c r="D953" s="25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9"/>
      <c r="Y953" s="1" t="str">
        <f t="shared" si="14"/>
        <v/>
      </c>
    </row>
    <row r="954" spans="1:25" x14ac:dyDescent="0.2">
      <c r="A954" s="6">
        <f>IF(D954="","",COUNTA($D$10:D954)+32)</f>
        <v>563</v>
      </c>
      <c r="B954" s="24"/>
      <c r="C954" s="6"/>
      <c r="D954" s="25" t="s">
        <v>29</v>
      </c>
      <c r="E954" s="10">
        <v>2</v>
      </c>
      <c r="F954" s="13">
        <v>0</v>
      </c>
      <c r="G954" s="13">
        <v>0</v>
      </c>
      <c r="H954" s="13">
        <v>0</v>
      </c>
      <c r="I954" s="13">
        <v>0</v>
      </c>
      <c r="J954" s="13">
        <v>0</v>
      </c>
      <c r="K954" s="13">
        <v>0</v>
      </c>
      <c r="L954" s="13">
        <v>0</v>
      </c>
      <c r="M954" s="10">
        <v>1</v>
      </c>
      <c r="N954" s="13">
        <v>0</v>
      </c>
      <c r="O954" s="10">
        <v>1</v>
      </c>
      <c r="P954" s="13">
        <v>0</v>
      </c>
      <c r="Q954" s="13">
        <v>0</v>
      </c>
      <c r="R954" s="13">
        <v>0</v>
      </c>
      <c r="S954" s="13">
        <v>0</v>
      </c>
      <c r="T954" s="13">
        <v>0</v>
      </c>
      <c r="U954" s="13">
        <v>0</v>
      </c>
      <c r="V954" s="13">
        <v>0</v>
      </c>
      <c r="W954" s="13">
        <v>0</v>
      </c>
      <c r="X954" s="8">
        <v>996</v>
      </c>
      <c r="Y954" s="1">
        <f t="shared" si="14"/>
        <v>563</v>
      </c>
    </row>
    <row r="955" spans="1:25" x14ac:dyDescent="0.2">
      <c r="A955" s="6" t="str">
        <f>IF(D955="","",COUNTA($D$10:D955)+32)</f>
        <v/>
      </c>
      <c r="B955" s="24"/>
      <c r="C955" s="6"/>
      <c r="D955" s="25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8"/>
      <c r="Y955" s="1" t="str">
        <f t="shared" si="14"/>
        <v/>
      </c>
    </row>
    <row r="956" spans="1:25" x14ac:dyDescent="0.2">
      <c r="A956" s="6">
        <f>IF(D956="","",COUNTA($D$10:D956)+32)</f>
        <v>564</v>
      </c>
      <c r="B956" s="24"/>
      <c r="C956" s="6"/>
      <c r="D956" s="25" t="s">
        <v>30</v>
      </c>
      <c r="E956" s="10">
        <v>37</v>
      </c>
      <c r="F956" s="13">
        <v>0</v>
      </c>
      <c r="G956" s="10">
        <v>5</v>
      </c>
      <c r="H956" s="10">
        <v>1</v>
      </c>
      <c r="I956" s="10">
        <v>2</v>
      </c>
      <c r="J956" s="13">
        <v>0</v>
      </c>
      <c r="K956" s="10">
        <v>5</v>
      </c>
      <c r="L956" s="10">
        <v>1</v>
      </c>
      <c r="M956" s="10">
        <v>10</v>
      </c>
      <c r="N956" s="10">
        <v>5</v>
      </c>
      <c r="O956" s="10">
        <v>5</v>
      </c>
      <c r="P956" s="10">
        <v>2</v>
      </c>
      <c r="Q956" s="10">
        <v>1</v>
      </c>
      <c r="R956" s="13">
        <v>0</v>
      </c>
      <c r="S956" s="13">
        <v>0</v>
      </c>
      <c r="T956" s="13">
        <v>0</v>
      </c>
      <c r="U956" s="13">
        <v>0</v>
      </c>
      <c r="V956" s="13">
        <v>0</v>
      </c>
      <c r="W956" s="13">
        <v>0</v>
      </c>
      <c r="X956" s="8">
        <v>646</v>
      </c>
      <c r="Y956" s="1">
        <f t="shared" si="14"/>
        <v>564</v>
      </c>
    </row>
    <row r="957" spans="1:25" x14ac:dyDescent="0.2">
      <c r="A957" s="6">
        <f>IF(D957="","",COUNTA($D$10:D957)+32)</f>
        <v>565</v>
      </c>
      <c r="B957" s="24"/>
      <c r="C957" s="6"/>
      <c r="D957" s="25" t="s">
        <v>31</v>
      </c>
      <c r="E957" s="10">
        <v>140</v>
      </c>
      <c r="F957" s="13">
        <v>0</v>
      </c>
      <c r="G957" s="10">
        <v>1</v>
      </c>
      <c r="H957" s="10">
        <v>1</v>
      </c>
      <c r="I957" s="10">
        <v>2</v>
      </c>
      <c r="J957" s="10">
        <v>4</v>
      </c>
      <c r="K957" s="10">
        <v>6</v>
      </c>
      <c r="L957" s="10">
        <v>11</v>
      </c>
      <c r="M957" s="10">
        <v>27</v>
      </c>
      <c r="N957" s="10">
        <v>19</v>
      </c>
      <c r="O957" s="10">
        <v>22</v>
      </c>
      <c r="P957" s="10">
        <v>27</v>
      </c>
      <c r="Q957" s="10">
        <v>14</v>
      </c>
      <c r="R957" s="10">
        <v>3</v>
      </c>
      <c r="S957" s="10">
        <v>1</v>
      </c>
      <c r="T957" s="13">
        <v>0</v>
      </c>
      <c r="U957" s="10">
        <v>1</v>
      </c>
      <c r="V957" s="10">
        <v>1</v>
      </c>
      <c r="W957" s="13">
        <v>0</v>
      </c>
      <c r="X957" s="8">
        <v>950</v>
      </c>
      <c r="Y957" s="1">
        <f t="shared" si="14"/>
        <v>565</v>
      </c>
    </row>
    <row r="958" spans="1:25" x14ac:dyDescent="0.2">
      <c r="A958" s="6" t="str">
        <f>IF(D958="","",COUNTA($D$10:D958)+32)</f>
        <v/>
      </c>
      <c r="B958" s="24"/>
      <c r="C958" s="6"/>
      <c r="D958" s="25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8"/>
      <c r="Y958" s="1" t="str">
        <f t="shared" si="14"/>
        <v/>
      </c>
    </row>
    <row r="959" spans="1:25" x14ac:dyDescent="0.2">
      <c r="A959" s="6">
        <f>IF(D959="","",COUNTA($D$10:D959)+32)</f>
        <v>566</v>
      </c>
      <c r="B959" s="24"/>
      <c r="C959" s="6"/>
      <c r="D959" s="25" t="s">
        <v>76</v>
      </c>
      <c r="E959" s="7">
        <v>177</v>
      </c>
      <c r="F959" s="14">
        <v>0</v>
      </c>
      <c r="G959" s="7">
        <v>6</v>
      </c>
      <c r="H959" s="7">
        <v>2</v>
      </c>
      <c r="I959" s="7">
        <v>4</v>
      </c>
      <c r="J959" s="7">
        <v>4</v>
      </c>
      <c r="K959" s="7">
        <v>11</v>
      </c>
      <c r="L959" s="7">
        <v>12</v>
      </c>
      <c r="M959" s="7">
        <v>37</v>
      </c>
      <c r="N959" s="7">
        <v>24</v>
      </c>
      <c r="O959" s="7">
        <v>27</v>
      </c>
      <c r="P959" s="7">
        <v>29</v>
      </c>
      <c r="Q959" s="7">
        <v>15</v>
      </c>
      <c r="R959" s="7">
        <v>3</v>
      </c>
      <c r="S959" s="7">
        <v>1</v>
      </c>
      <c r="T959" s="14">
        <v>0</v>
      </c>
      <c r="U959" s="7">
        <v>1</v>
      </c>
      <c r="V959" s="7">
        <v>1</v>
      </c>
      <c r="W959" s="14">
        <v>0</v>
      </c>
      <c r="X959" s="17" t="s">
        <v>56</v>
      </c>
      <c r="Y959" s="1">
        <f t="shared" si="14"/>
        <v>566</v>
      </c>
    </row>
    <row r="960" spans="1:25" x14ac:dyDescent="0.2">
      <c r="A960" s="6" t="str">
        <f>IF(D960="","",COUNTA($D$10:D960)+32)</f>
        <v/>
      </c>
      <c r="B960" s="24"/>
      <c r="C960" s="6"/>
      <c r="D960" s="25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9"/>
      <c r="Y960" s="1" t="str">
        <f t="shared" si="14"/>
        <v/>
      </c>
    </row>
    <row r="961" spans="1:25" x14ac:dyDescent="0.2">
      <c r="A961" s="6" t="str">
        <f>IF(D961="","",COUNTA($D$10:D961)+32)</f>
        <v/>
      </c>
      <c r="B961" s="24"/>
      <c r="C961" s="6"/>
      <c r="D961" s="25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9"/>
      <c r="Y961" s="1" t="str">
        <f t="shared" si="14"/>
        <v/>
      </c>
    </row>
    <row r="962" spans="1:25" x14ac:dyDescent="0.2">
      <c r="A962" s="6">
        <f>IF(D962="","",COUNTA($D$10:D962)+32)</f>
        <v>567</v>
      </c>
      <c r="B962" s="24"/>
      <c r="C962" s="6"/>
      <c r="D962" s="25" t="s">
        <v>37</v>
      </c>
      <c r="E962" s="10">
        <v>10</v>
      </c>
      <c r="F962" s="13">
        <v>0</v>
      </c>
      <c r="G962" s="13">
        <v>0</v>
      </c>
      <c r="H962" s="13">
        <v>0</v>
      </c>
      <c r="I962" s="13">
        <v>0</v>
      </c>
      <c r="J962" s="13">
        <v>0</v>
      </c>
      <c r="K962" s="13">
        <v>0</v>
      </c>
      <c r="L962" s="13">
        <v>0</v>
      </c>
      <c r="M962" s="10">
        <v>1</v>
      </c>
      <c r="N962" s="13">
        <v>0</v>
      </c>
      <c r="O962" s="10">
        <v>4</v>
      </c>
      <c r="P962" s="10">
        <v>3</v>
      </c>
      <c r="Q962" s="10">
        <v>1</v>
      </c>
      <c r="R962" s="13">
        <v>0</v>
      </c>
      <c r="S962" s="13">
        <v>0</v>
      </c>
      <c r="T962" s="10">
        <v>1</v>
      </c>
      <c r="U962" s="13">
        <v>0</v>
      </c>
      <c r="V962" s="13">
        <v>0</v>
      </c>
      <c r="W962" s="13">
        <v>0</v>
      </c>
      <c r="X962" s="8">
        <v>1446</v>
      </c>
      <c r="Y962" s="1">
        <f t="shared" si="14"/>
        <v>567</v>
      </c>
    </row>
    <row r="963" spans="1:25" x14ac:dyDescent="0.2">
      <c r="A963" s="6">
        <f>IF(D963="","",COUNTA($D$10:D963)+32)</f>
        <v>568</v>
      </c>
      <c r="B963" s="24"/>
      <c r="C963" s="6"/>
      <c r="D963" s="25" t="s">
        <v>38</v>
      </c>
      <c r="E963" s="10">
        <v>38</v>
      </c>
      <c r="F963" s="13">
        <v>0</v>
      </c>
      <c r="G963" s="13">
        <v>0</v>
      </c>
      <c r="H963" s="13">
        <v>0</v>
      </c>
      <c r="I963" s="13">
        <v>0</v>
      </c>
      <c r="J963" s="13">
        <v>0</v>
      </c>
      <c r="K963" s="13">
        <v>0</v>
      </c>
      <c r="L963" s="10">
        <v>2</v>
      </c>
      <c r="M963" s="10">
        <v>3</v>
      </c>
      <c r="N963" s="10">
        <v>2</v>
      </c>
      <c r="O963" s="10">
        <v>7</v>
      </c>
      <c r="P963" s="10">
        <v>10</v>
      </c>
      <c r="Q963" s="10">
        <v>8</v>
      </c>
      <c r="R963" s="10">
        <v>2</v>
      </c>
      <c r="S963" s="10">
        <v>3</v>
      </c>
      <c r="T963" s="13">
        <v>0</v>
      </c>
      <c r="U963" s="13">
        <v>0</v>
      </c>
      <c r="V963" s="10">
        <v>1</v>
      </c>
      <c r="W963" s="13">
        <v>0</v>
      </c>
      <c r="X963" s="8">
        <v>1814.5</v>
      </c>
      <c r="Y963" s="1">
        <f t="shared" si="14"/>
        <v>568</v>
      </c>
    </row>
    <row r="964" spans="1:25" x14ac:dyDescent="0.2">
      <c r="A964" s="6">
        <f>IF(D964="","",COUNTA($D$10:D964)+32)</f>
        <v>569</v>
      </c>
      <c r="B964" s="24"/>
      <c r="C964" s="6"/>
      <c r="D964" s="25" t="s">
        <v>39</v>
      </c>
      <c r="E964" s="10">
        <v>3</v>
      </c>
      <c r="F964" s="13">
        <v>0</v>
      </c>
      <c r="G964" s="13">
        <v>0</v>
      </c>
      <c r="H964" s="13">
        <v>0</v>
      </c>
      <c r="I964" s="13">
        <v>0</v>
      </c>
      <c r="J964" s="13">
        <v>0</v>
      </c>
      <c r="K964" s="13">
        <v>0</v>
      </c>
      <c r="L964" s="13">
        <v>0</v>
      </c>
      <c r="M964" s="10">
        <v>1</v>
      </c>
      <c r="N964" s="13">
        <v>0</v>
      </c>
      <c r="O964" s="13">
        <v>0</v>
      </c>
      <c r="P964" s="10">
        <v>1</v>
      </c>
      <c r="Q964" s="10">
        <v>1</v>
      </c>
      <c r="R964" s="13">
        <v>0</v>
      </c>
      <c r="S964" s="13">
        <v>0</v>
      </c>
      <c r="T964" s="13">
        <v>0</v>
      </c>
      <c r="U964" s="13">
        <v>0</v>
      </c>
      <c r="V964" s="13">
        <v>0</v>
      </c>
      <c r="W964" s="13">
        <v>0</v>
      </c>
      <c r="X964" s="8">
        <v>1846</v>
      </c>
      <c r="Y964" s="1">
        <f t="shared" si="14"/>
        <v>569</v>
      </c>
    </row>
    <row r="965" spans="1:25" x14ac:dyDescent="0.2">
      <c r="A965" s="6" t="str">
        <f>IF(D965="","",COUNTA($D$10:D965)-14)</f>
        <v/>
      </c>
      <c r="B965" s="24"/>
      <c r="C965" s="6"/>
      <c r="D965" s="25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8"/>
      <c r="Y965" s="1" t="str">
        <f t="shared" si="14"/>
        <v/>
      </c>
    </row>
    <row r="966" spans="1:25" x14ac:dyDescent="0.2">
      <c r="A966" s="6">
        <v>570</v>
      </c>
      <c r="B966" s="9" t="s">
        <v>43</v>
      </c>
      <c r="C966" s="6"/>
      <c r="E966" s="7">
        <v>97</v>
      </c>
      <c r="F966" s="7">
        <v>1</v>
      </c>
      <c r="G966" s="7">
        <v>54</v>
      </c>
      <c r="H966" s="7">
        <v>3</v>
      </c>
      <c r="I966" s="7">
        <v>9</v>
      </c>
      <c r="J966" s="7">
        <v>9</v>
      </c>
      <c r="K966" s="7">
        <v>8</v>
      </c>
      <c r="L966" s="7">
        <v>1</v>
      </c>
      <c r="M966" s="7">
        <v>5</v>
      </c>
      <c r="N966" s="7">
        <v>2</v>
      </c>
      <c r="O966" s="7">
        <v>2</v>
      </c>
      <c r="P966" s="14">
        <v>0</v>
      </c>
      <c r="Q966" s="7">
        <v>1</v>
      </c>
      <c r="R966" s="14">
        <v>0</v>
      </c>
      <c r="S966" s="14">
        <v>0</v>
      </c>
      <c r="T966" s="14">
        <v>0</v>
      </c>
      <c r="U966" s="7">
        <v>1</v>
      </c>
      <c r="V966" s="14">
        <v>0</v>
      </c>
      <c r="W966" s="7">
        <v>1</v>
      </c>
      <c r="X966" s="8">
        <v>80</v>
      </c>
      <c r="Y966" s="1">
        <f t="shared" si="14"/>
        <v>570</v>
      </c>
    </row>
    <row r="967" spans="1:25" x14ac:dyDescent="0.2">
      <c r="A967" s="6" t="str">
        <f>IF(D967="","",COUNTA($D$10:D967)-14)</f>
        <v/>
      </c>
      <c r="B967" s="24"/>
      <c r="C967" s="6"/>
      <c r="D967" s="25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8"/>
      <c r="Y967" s="1" t="str">
        <f t="shared" si="14"/>
        <v/>
      </c>
    </row>
    <row r="968" spans="1:25" x14ac:dyDescent="0.2">
      <c r="A968" s="6">
        <f>IF(D968="","",COUNTA($D$10:D968)+33)</f>
        <v>571</v>
      </c>
      <c r="B968" s="24"/>
      <c r="C968" s="6"/>
      <c r="D968" s="25" t="s">
        <v>21</v>
      </c>
      <c r="E968" s="10">
        <v>27</v>
      </c>
      <c r="F968" s="13">
        <v>0</v>
      </c>
      <c r="G968" s="10">
        <v>22</v>
      </c>
      <c r="H968" s="10">
        <v>2</v>
      </c>
      <c r="I968" s="10">
        <v>1</v>
      </c>
      <c r="J968" s="10">
        <v>1</v>
      </c>
      <c r="K968" s="13">
        <v>0</v>
      </c>
      <c r="L968" s="13">
        <v>0</v>
      </c>
      <c r="M968" s="10">
        <v>1</v>
      </c>
      <c r="N968" s="13">
        <v>0</v>
      </c>
      <c r="O968" s="13">
        <v>0</v>
      </c>
      <c r="P968" s="13">
        <v>0</v>
      </c>
      <c r="Q968" s="13">
        <v>0</v>
      </c>
      <c r="R968" s="13">
        <v>0</v>
      </c>
      <c r="S968" s="13">
        <v>0</v>
      </c>
      <c r="T968" s="13">
        <v>0</v>
      </c>
      <c r="U968" s="13">
        <v>0</v>
      </c>
      <c r="V968" s="13">
        <v>0</v>
      </c>
      <c r="W968" s="13">
        <v>0</v>
      </c>
      <c r="X968" s="8">
        <v>50</v>
      </c>
      <c r="Y968" s="1">
        <f t="shared" si="14"/>
        <v>571</v>
      </c>
    </row>
    <row r="969" spans="1:25" x14ac:dyDescent="0.2">
      <c r="A969" s="6">
        <f>IF(D969="","",COUNTA($D$10:D969)+33)</f>
        <v>572</v>
      </c>
      <c r="B969" s="24"/>
      <c r="C969" s="6"/>
      <c r="D969" s="25" t="s">
        <v>22</v>
      </c>
      <c r="E969" s="10">
        <v>1</v>
      </c>
      <c r="F969" s="13">
        <v>0</v>
      </c>
      <c r="G969" s="10">
        <v>1</v>
      </c>
      <c r="H969" s="13">
        <v>0</v>
      </c>
      <c r="I969" s="13">
        <v>0</v>
      </c>
      <c r="J969" s="13">
        <v>0</v>
      </c>
      <c r="K969" s="13">
        <v>0</v>
      </c>
      <c r="L969" s="13">
        <v>0</v>
      </c>
      <c r="M969" s="13">
        <v>0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3">
        <v>0</v>
      </c>
      <c r="T969" s="13">
        <v>0</v>
      </c>
      <c r="U969" s="13">
        <v>0</v>
      </c>
      <c r="V969" s="13">
        <v>0</v>
      </c>
      <c r="W969" s="13">
        <v>0</v>
      </c>
      <c r="X969" s="8">
        <v>40</v>
      </c>
      <c r="Y969" s="1">
        <f t="shared" si="14"/>
        <v>572</v>
      </c>
    </row>
    <row r="970" spans="1:25" x14ac:dyDescent="0.2">
      <c r="A970" s="6">
        <f>IF(D970="","",COUNTA($D$10:D970)+33)</f>
        <v>573</v>
      </c>
      <c r="B970" s="24"/>
      <c r="C970" s="6"/>
      <c r="D970" s="25" t="s">
        <v>23</v>
      </c>
      <c r="E970" s="10">
        <v>2</v>
      </c>
      <c r="F970" s="13">
        <v>0</v>
      </c>
      <c r="G970" s="10">
        <v>1</v>
      </c>
      <c r="H970" s="13">
        <v>0</v>
      </c>
      <c r="I970" s="10">
        <v>1</v>
      </c>
      <c r="J970" s="13">
        <v>0</v>
      </c>
      <c r="K970" s="13">
        <v>0</v>
      </c>
      <c r="L970" s="13">
        <v>0</v>
      </c>
      <c r="M970" s="13">
        <v>0</v>
      </c>
      <c r="N970" s="13">
        <v>0</v>
      </c>
      <c r="O970" s="13">
        <v>0</v>
      </c>
      <c r="P970" s="13">
        <v>0</v>
      </c>
      <c r="Q970" s="13">
        <v>0</v>
      </c>
      <c r="R970" s="13">
        <v>0</v>
      </c>
      <c r="S970" s="13">
        <v>0</v>
      </c>
      <c r="T970" s="13">
        <v>0</v>
      </c>
      <c r="U970" s="13">
        <v>0</v>
      </c>
      <c r="V970" s="13">
        <v>0</v>
      </c>
      <c r="W970" s="13">
        <v>0</v>
      </c>
      <c r="X970" s="8">
        <v>85</v>
      </c>
      <c r="Y970" s="1">
        <f t="shared" si="14"/>
        <v>573</v>
      </c>
    </row>
    <row r="971" spans="1:25" x14ac:dyDescent="0.2">
      <c r="A971" s="6" t="str">
        <f>IF(D971="","",COUNTA($D$10:D971)+33)</f>
        <v/>
      </c>
      <c r="B971" s="24"/>
      <c r="C971" s="6"/>
      <c r="D971" s="25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8"/>
      <c r="Y971" s="1" t="str">
        <f t="shared" si="14"/>
        <v/>
      </c>
    </row>
    <row r="972" spans="1:25" x14ac:dyDescent="0.2">
      <c r="A972" s="6">
        <f>IF(D972="","",COUNTA($D$10:D972)+33)</f>
        <v>574</v>
      </c>
      <c r="B972" s="24"/>
      <c r="C972" s="6"/>
      <c r="D972" s="25" t="s">
        <v>24</v>
      </c>
      <c r="E972" s="10">
        <v>17</v>
      </c>
      <c r="F972" s="13">
        <v>0</v>
      </c>
      <c r="G972" s="10">
        <v>9</v>
      </c>
      <c r="H972" s="13">
        <v>0</v>
      </c>
      <c r="I972" s="10">
        <v>4</v>
      </c>
      <c r="J972" s="10">
        <v>3</v>
      </c>
      <c r="K972" s="10">
        <v>1</v>
      </c>
      <c r="L972" s="13">
        <v>0</v>
      </c>
      <c r="M972" s="13">
        <v>0</v>
      </c>
      <c r="N972" s="13">
        <v>0</v>
      </c>
      <c r="O972" s="13">
        <v>0</v>
      </c>
      <c r="P972" s="13">
        <v>0</v>
      </c>
      <c r="Q972" s="13">
        <v>0</v>
      </c>
      <c r="R972" s="13">
        <v>0</v>
      </c>
      <c r="S972" s="13">
        <v>0</v>
      </c>
      <c r="T972" s="13">
        <v>0</v>
      </c>
      <c r="U972" s="13">
        <v>0</v>
      </c>
      <c r="V972" s="13">
        <v>0</v>
      </c>
      <c r="W972" s="13">
        <v>0</v>
      </c>
      <c r="X972" s="8">
        <v>80</v>
      </c>
      <c r="Y972" s="1">
        <f t="shared" si="14"/>
        <v>574</v>
      </c>
    </row>
    <row r="973" spans="1:25" x14ac:dyDescent="0.2">
      <c r="A973" s="6">
        <f>IF(D973="","",COUNTA($D$10:D973)+33)</f>
        <v>575</v>
      </c>
      <c r="B973" s="24"/>
      <c r="C973" s="6"/>
      <c r="D973" s="25" t="s">
        <v>25</v>
      </c>
      <c r="E973" s="10">
        <v>15</v>
      </c>
      <c r="F973" s="13">
        <v>0</v>
      </c>
      <c r="G973" s="10">
        <v>10</v>
      </c>
      <c r="H973" s="13">
        <v>0</v>
      </c>
      <c r="I973" s="10">
        <v>1</v>
      </c>
      <c r="J973" s="10">
        <v>1</v>
      </c>
      <c r="K973" s="10">
        <v>2</v>
      </c>
      <c r="L973" s="10">
        <v>1</v>
      </c>
      <c r="M973" s="13">
        <v>0</v>
      </c>
      <c r="N973" s="13">
        <v>0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0</v>
      </c>
      <c r="U973" s="13">
        <v>0</v>
      </c>
      <c r="V973" s="13">
        <v>0</v>
      </c>
      <c r="W973" s="13">
        <v>0</v>
      </c>
      <c r="X973" s="8">
        <v>67</v>
      </c>
      <c r="Y973" s="1">
        <f t="shared" si="14"/>
        <v>575</v>
      </c>
    </row>
    <row r="974" spans="1:25" x14ac:dyDescent="0.2">
      <c r="A974" s="6" t="str">
        <f>IF(D974="","",COUNTA($D$10:D974)+33)</f>
        <v/>
      </c>
      <c r="B974" s="24"/>
      <c r="C974" s="6"/>
      <c r="D974" s="25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8"/>
      <c r="Y974" s="1" t="str">
        <f t="shared" si="14"/>
        <v/>
      </c>
    </row>
    <row r="975" spans="1:25" x14ac:dyDescent="0.2">
      <c r="A975" s="6">
        <f>IF(D975="","",COUNTA($D$10:D975)+33)</f>
        <v>576</v>
      </c>
      <c r="B975" s="24"/>
      <c r="C975" s="6"/>
      <c r="D975" s="25" t="s">
        <v>76</v>
      </c>
      <c r="E975" s="7">
        <v>32</v>
      </c>
      <c r="F975" s="14">
        <v>0</v>
      </c>
      <c r="G975" s="7">
        <v>19</v>
      </c>
      <c r="H975" s="14">
        <v>0</v>
      </c>
      <c r="I975" s="7">
        <v>5</v>
      </c>
      <c r="J975" s="7">
        <v>4</v>
      </c>
      <c r="K975" s="7">
        <v>3</v>
      </c>
      <c r="L975" s="7">
        <v>1</v>
      </c>
      <c r="M975" s="14">
        <v>0</v>
      </c>
      <c r="N975" s="14">
        <v>0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  <c r="V975" s="14">
        <v>0</v>
      </c>
      <c r="W975" s="14">
        <v>0</v>
      </c>
      <c r="X975" s="17" t="s">
        <v>56</v>
      </c>
      <c r="Y975" s="1">
        <f t="shared" si="14"/>
        <v>576</v>
      </c>
    </row>
    <row r="976" spans="1:25" x14ac:dyDescent="0.2">
      <c r="A976" s="6" t="str">
        <f>IF(D976="","",COUNTA($D$10:D976)+33)</f>
        <v/>
      </c>
      <c r="B976" s="24"/>
      <c r="C976" s="6"/>
      <c r="D976" s="25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9"/>
      <c r="Y976" s="1" t="str">
        <f t="shared" si="14"/>
        <v/>
      </c>
    </row>
    <row r="977" spans="1:25" x14ac:dyDescent="0.2">
      <c r="A977" s="6">
        <f>IF(D977="","",COUNTA($D$10:D977)+33)</f>
        <v>577</v>
      </c>
      <c r="B977" s="24"/>
      <c r="C977" s="6"/>
      <c r="D977" s="25" t="s">
        <v>27</v>
      </c>
      <c r="E977" s="10">
        <v>16</v>
      </c>
      <c r="F977" s="13">
        <v>0</v>
      </c>
      <c r="G977" s="10">
        <v>8</v>
      </c>
      <c r="H977" s="10">
        <v>1</v>
      </c>
      <c r="I977" s="13">
        <v>0</v>
      </c>
      <c r="J977" s="10">
        <v>3</v>
      </c>
      <c r="K977" s="10">
        <v>2</v>
      </c>
      <c r="L977" s="13">
        <v>0</v>
      </c>
      <c r="M977" s="10">
        <v>1</v>
      </c>
      <c r="N977" s="10">
        <v>1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3">
        <v>0</v>
      </c>
      <c r="U977" s="13">
        <v>0</v>
      </c>
      <c r="V977" s="13">
        <v>0</v>
      </c>
      <c r="W977" s="13">
        <v>0</v>
      </c>
      <c r="X977" s="8">
        <v>95</v>
      </c>
      <c r="Y977" s="1">
        <f t="shared" si="14"/>
        <v>577</v>
      </c>
    </row>
    <row r="978" spans="1:25" x14ac:dyDescent="0.2">
      <c r="A978" s="6">
        <f>IF(D978="","",COUNTA($D$10:D978)+33)</f>
        <v>578</v>
      </c>
      <c r="B978" s="24"/>
      <c r="C978" s="6"/>
      <c r="D978" s="25" t="s">
        <v>28</v>
      </c>
      <c r="E978" s="10">
        <v>10</v>
      </c>
      <c r="F978" s="10">
        <v>1</v>
      </c>
      <c r="G978" s="10">
        <v>3</v>
      </c>
      <c r="H978" s="13">
        <v>0</v>
      </c>
      <c r="I978" s="13">
        <v>0</v>
      </c>
      <c r="J978" s="10">
        <v>1</v>
      </c>
      <c r="K978" s="10">
        <v>2</v>
      </c>
      <c r="L978" s="13">
        <v>0</v>
      </c>
      <c r="M978" s="10">
        <v>2</v>
      </c>
      <c r="N978" s="10">
        <v>1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13">
        <v>0</v>
      </c>
      <c r="V978" s="13">
        <v>0</v>
      </c>
      <c r="W978" s="13">
        <v>0</v>
      </c>
      <c r="X978" s="8">
        <v>239</v>
      </c>
      <c r="Y978" s="1">
        <f t="shared" si="14"/>
        <v>578</v>
      </c>
    </row>
    <row r="979" spans="1:25" x14ac:dyDescent="0.2">
      <c r="A979" s="6" t="str">
        <f>IF(D979="","",COUNTA($D$10:D979)+33)</f>
        <v/>
      </c>
      <c r="B979" s="24"/>
      <c r="C979" s="6"/>
      <c r="D979" s="25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8"/>
      <c r="Y979" s="1" t="str">
        <f t="shared" si="14"/>
        <v/>
      </c>
    </row>
    <row r="980" spans="1:25" x14ac:dyDescent="0.2">
      <c r="A980" s="6">
        <f>IF(D980="","",COUNTA($D$10:D980)+33)</f>
        <v>579</v>
      </c>
      <c r="B980" s="24"/>
      <c r="C980" s="6"/>
      <c r="D980" s="25" t="s">
        <v>76</v>
      </c>
      <c r="E980" s="7">
        <v>26</v>
      </c>
      <c r="F980" s="7">
        <v>1</v>
      </c>
      <c r="G980" s="7">
        <v>11</v>
      </c>
      <c r="H980" s="7">
        <v>1</v>
      </c>
      <c r="I980" s="14">
        <v>0</v>
      </c>
      <c r="J980" s="7">
        <v>4</v>
      </c>
      <c r="K980" s="7">
        <v>4</v>
      </c>
      <c r="L980" s="14">
        <v>0</v>
      </c>
      <c r="M980" s="7">
        <v>3</v>
      </c>
      <c r="N980" s="7">
        <v>2</v>
      </c>
      <c r="O980" s="14">
        <v>0</v>
      </c>
      <c r="P980" s="14">
        <v>0</v>
      </c>
      <c r="Q980" s="14">
        <v>0</v>
      </c>
      <c r="R980" s="14">
        <v>0</v>
      </c>
      <c r="S980" s="14">
        <v>0</v>
      </c>
      <c r="T980" s="14">
        <v>0</v>
      </c>
      <c r="U980" s="14">
        <v>0</v>
      </c>
      <c r="V980" s="14">
        <v>0</v>
      </c>
      <c r="W980" s="14">
        <v>0</v>
      </c>
      <c r="X980" s="17" t="s">
        <v>56</v>
      </c>
      <c r="Y980" s="1">
        <f t="shared" si="14"/>
        <v>579</v>
      </c>
    </row>
    <row r="981" spans="1:25" x14ac:dyDescent="0.2">
      <c r="A981" s="6" t="str">
        <f>IF(D981="","",COUNTA($D$10:D981)+33)</f>
        <v/>
      </c>
      <c r="B981" s="24"/>
      <c r="C981" s="6"/>
      <c r="D981" s="25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9"/>
      <c r="Y981" s="1" t="str">
        <f t="shared" si="14"/>
        <v/>
      </c>
    </row>
    <row r="982" spans="1:25" x14ac:dyDescent="0.2">
      <c r="A982" s="6">
        <f>IF(D982="","",COUNTA($D$10:D982)+33)</f>
        <v>580</v>
      </c>
      <c r="B982" s="24"/>
      <c r="C982" s="6"/>
      <c r="D982" s="25" t="s">
        <v>30</v>
      </c>
      <c r="E982" s="10">
        <v>4</v>
      </c>
      <c r="F982" s="13">
        <v>0</v>
      </c>
      <c r="G982" s="13">
        <v>0</v>
      </c>
      <c r="H982" s="13">
        <v>0</v>
      </c>
      <c r="I982" s="10">
        <v>1</v>
      </c>
      <c r="J982" s="13">
        <v>0</v>
      </c>
      <c r="K982" s="10">
        <v>1</v>
      </c>
      <c r="L982" s="13">
        <v>0</v>
      </c>
      <c r="M982" s="13">
        <v>0</v>
      </c>
      <c r="N982" s="13">
        <v>0</v>
      </c>
      <c r="O982" s="13">
        <v>0</v>
      </c>
      <c r="P982" s="13">
        <v>0</v>
      </c>
      <c r="Q982" s="10">
        <v>1</v>
      </c>
      <c r="R982" s="13">
        <v>0</v>
      </c>
      <c r="S982" s="13">
        <v>0</v>
      </c>
      <c r="T982" s="13">
        <v>0</v>
      </c>
      <c r="U982" s="13">
        <v>0</v>
      </c>
      <c r="V982" s="13">
        <v>0</v>
      </c>
      <c r="W982" s="10">
        <v>1</v>
      </c>
      <c r="X982" s="8">
        <v>250</v>
      </c>
      <c r="Y982" s="1">
        <f t="shared" si="14"/>
        <v>580</v>
      </c>
    </row>
    <row r="983" spans="1:25" x14ac:dyDescent="0.2">
      <c r="A983" s="6">
        <f>IF(D983="","",COUNTA($D$10:D983)+33)</f>
        <v>581</v>
      </c>
      <c r="B983" s="24"/>
      <c r="C983" s="6"/>
      <c r="D983" s="25" t="s">
        <v>31</v>
      </c>
      <c r="E983" s="10">
        <v>4</v>
      </c>
      <c r="F983" s="13">
        <v>0</v>
      </c>
      <c r="G983" s="13">
        <v>0</v>
      </c>
      <c r="H983" s="13">
        <v>0</v>
      </c>
      <c r="I983" s="10">
        <v>1</v>
      </c>
      <c r="J983" s="13">
        <v>0</v>
      </c>
      <c r="K983" s="13">
        <v>0</v>
      </c>
      <c r="L983" s="13">
        <v>0</v>
      </c>
      <c r="M983" s="10">
        <v>1</v>
      </c>
      <c r="N983" s="13">
        <v>0</v>
      </c>
      <c r="O983" s="10">
        <v>2</v>
      </c>
      <c r="P983" s="13">
        <v>0</v>
      </c>
      <c r="Q983" s="13">
        <v>0</v>
      </c>
      <c r="R983" s="13">
        <v>0</v>
      </c>
      <c r="S983" s="13">
        <v>0</v>
      </c>
      <c r="T983" s="13">
        <v>0</v>
      </c>
      <c r="U983" s="13">
        <v>0</v>
      </c>
      <c r="V983" s="13">
        <v>0</v>
      </c>
      <c r="W983" s="13">
        <v>0</v>
      </c>
      <c r="X983" s="8">
        <v>1025</v>
      </c>
      <c r="Y983" s="1">
        <f t="shared" si="14"/>
        <v>581</v>
      </c>
    </row>
    <row r="984" spans="1:25" x14ac:dyDescent="0.2">
      <c r="A984" s="6" t="str">
        <f>IF(D984="","",COUNTA($D$10:D984)+33)</f>
        <v/>
      </c>
      <c r="B984" s="24"/>
      <c r="C984" s="6"/>
      <c r="D984" s="25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8"/>
      <c r="Y984" s="1" t="str">
        <f t="shared" si="14"/>
        <v/>
      </c>
    </row>
    <row r="985" spans="1:25" x14ac:dyDescent="0.2">
      <c r="A985" s="6">
        <f>IF(D985="","",COUNTA($D$10:D985)+33)</f>
        <v>582</v>
      </c>
      <c r="B985" s="24"/>
      <c r="C985" s="6"/>
      <c r="D985" s="25" t="s">
        <v>76</v>
      </c>
      <c r="E985" s="7">
        <v>8</v>
      </c>
      <c r="F985" s="14">
        <v>0</v>
      </c>
      <c r="G985" s="14">
        <v>0</v>
      </c>
      <c r="H985" s="14">
        <v>0</v>
      </c>
      <c r="I985" s="7">
        <v>2</v>
      </c>
      <c r="J985" s="14">
        <v>0</v>
      </c>
      <c r="K985" s="7">
        <v>1</v>
      </c>
      <c r="L985" s="14">
        <v>0</v>
      </c>
      <c r="M985" s="7">
        <v>1</v>
      </c>
      <c r="N985" s="14">
        <v>0</v>
      </c>
      <c r="O985" s="7">
        <v>2</v>
      </c>
      <c r="P985" s="14">
        <v>0</v>
      </c>
      <c r="Q985" s="7">
        <v>1</v>
      </c>
      <c r="R985" s="14">
        <v>0</v>
      </c>
      <c r="S985" s="14">
        <v>0</v>
      </c>
      <c r="T985" s="14">
        <v>0</v>
      </c>
      <c r="U985" s="14">
        <v>0</v>
      </c>
      <c r="V985" s="14">
        <v>0</v>
      </c>
      <c r="W985" s="7">
        <v>1</v>
      </c>
      <c r="X985" s="17" t="s">
        <v>56</v>
      </c>
      <c r="Y985" s="1">
        <f t="shared" si="14"/>
        <v>582</v>
      </c>
    </row>
    <row r="986" spans="1:25" x14ac:dyDescent="0.2">
      <c r="A986" s="6" t="str">
        <f>IF(D986="","",COUNTA($D$10:D986)+33)</f>
        <v/>
      </c>
      <c r="B986" s="24"/>
      <c r="C986" s="6"/>
      <c r="D986" s="25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9"/>
      <c r="Y986" s="1" t="str">
        <f t="shared" si="14"/>
        <v/>
      </c>
    </row>
    <row r="987" spans="1:25" x14ac:dyDescent="0.2">
      <c r="A987" s="6">
        <f>IF(D987="","",COUNTA($D$10:D987)+33)</f>
        <v>583</v>
      </c>
      <c r="B987" s="24"/>
      <c r="C987" s="6"/>
      <c r="D987" s="25" t="s">
        <v>38</v>
      </c>
      <c r="E987" s="10">
        <v>1</v>
      </c>
      <c r="F987" s="13">
        <v>0</v>
      </c>
      <c r="G987" s="13">
        <v>0</v>
      </c>
      <c r="H987" s="13">
        <v>0</v>
      </c>
      <c r="I987" s="13">
        <v>0</v>
      </c>
      <c r="J987" s="13">
        <v>0</v>
      </c>
      <c r="K987" s="13">
        <v>0</v>
      </c>
      <c r="L987" s="13">
        <v>0</v>
      </c>
      <c r="M987" s="13">
        <v>0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3">
        <v>0</v>
      </c>
      <c r="T987" s="13">
        <v>0</v>
      </c>
      <c r="U987" s="10">
        <v>1</v>
      </c>
      <c r="V987" s="13">
        <v>0</v>
      </c>
      <c r="W987" s="13">
        <v>0</v>
      </c>
      <c r="X987" s="8">
        <v>5046</v>
      </c>
      <c r="Y987" s="1">
        <f t="shared" si="14"/>
        <v>583</v>
      </c>
    </row>
    <row r="988" spans="1:25" x14ac:dyDescent="0.2">
      <c r="A988" s="6" t="str">
        <f>IF(D988="","",COUNTA($D$10:D988)-14)</f>
        <v/>
      </c>
      <c r="B988" s="24"/>
      <c r="C988" s="6"/>
      <c r="D988" s="25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8"/>
      <c r="Y988" s="1" t="str">
        <f t="shared" si="14"/>
        <v/>
      </c>
    </row>
    <row r="989" spans="1:25" x14ac:dyDescent="0.2">
      <c r="A989" s="6">
        <v>584</v>
      </c>
      <c r="B989" s="24"/>
      <c r="C989" s="25" t="s">
        <v>32</v>
      </c>
      <c r="E989" s="7">
        <v>76</v>
      </c>
      <c r="F989" s="7">
        <v>1</v>
      </c>
      <c r="G989" s="7">
        <v>40</v>
      </c>
      <c r="H989" s="7">
        <v>3</v>
      </c>
      <c r="I989" s="7">
        <v>5</v>
      </c>
      <c r="J989" s="7">
        <v>8</v>
      </c>
      <c r="K989" s="7">
        <v>8</v>
      </c>
      <c r="L989" s="7">
        <v>1</v>
      </c>
      <c r="M989" s="7">
        <v>4</v>
      </c>
      <c r="N989" s="7">
        <v>2</v>
      </c>
      <c r="O989" s="7">
        <v>2</v>
      </c>
      <c r="P989" s="14">
        <v>0</v>
      </c>
      <c r="Q989" s="7">
        <v>1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7">
        <v>1</v>
      </c>
      <c r="X989" s="8">
        <v>90</v>
      </c>
      <c r="Y989" s="1">
        <f t="shared" si="14"/>
        <v>584</v>
      </c>
    </row>
    <row r="990" spans="1:25" x14ac:dyDescent="0.2">
      <c r="A990" s="6" t="str">
        <f>IF(D990="","",COUNTA($D$10:D990)-14)</f>
        <v/>
      </c>
      <c r="B990" s="24"/>
      <c r="C990" s="6"/>
      <c r="D990" s="25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8"/>
      <c r="Y990" s="1" t="str">
        <f t="shared" si="14"/>
        <v/>
      </c>
    </row>
    <row r="991" spans="1:25" x14ac:dyDescent="0.2">
      <c r="A991" s="6">
        <f>IF(D991="","",COUNTA($D$10:D991)+34)</f>
        <v>585</v>
      </c>
      <c r="B991" s="24"/>
      <c r="C991" s="6"/>
      <c r="D991" s="25" t="s">
        <v>21</v>
      </c>
      <c r="E991" s="10">
        <v>21</v>
      </c>
      <c r="F991" s="13">
        <v>0</v>
      </c>
      <c r="G991" s="10">
        <v>16</v>
      </c>
      <c r="H991" s="10">
        <v>2</v>
      </c>
      <c r="I991" s="10">
        <v>1</v>
      </c>
      <c r="J991" s="10">
        <v>1</v>
      </c>
      <c r="K991" s="13">
        <v>0</v>
      </c>
      <c r="L991" s="13">
        <v>0</v>
      </c>
      <c r="M991" s="10">
        <v>1</v>
      </c>
      <c r="N991" s="13">
        <v>0</v>
      </c>
      <c r="O991" s="13">
        <v>0</v>
      </c>
      <c r="P991" s="13">
        <v>0</v>
      </c>
      <c r="Q991" s="13">
        <v>0</v>
      </c>
      <c r="R991" s="13">
        <v>0</v>
      </c>
      <c r="S991" s="13">
        <v>0</v>
      </c>
      <c r="T991" s="13">
        <v>0</v>
      </c>
      <c r="U991" s="13">
        <v>0</v>
      </c>
      <c r="V991" s="13">
        <v>0</v>
      </c>
      <c r="W991" s="13">
        <v>0</v>
      </c>
      <c r="X991" s="8">
        <v>60</v>
      </c>
      <c r="Y991" s="1">
        <f t="shared" si="14"/>
        <v>585</v>
      </c>
    </row>
    <row r="992" spans="1:25" x14ac:dyDescent="0.2">
      <c r="A992" s="6">
        <f>IF(D992="","",COUNTA($D$10:D992)+34)</f>
        <v>586</v>
      </c>
      <c r="B992" s="24"/>
      <c r="C992" s="6"/>
      <c r="D992" s="25" t="s">
        <v>23</v>
      </c>
      <c r="E992" s="10">
        <v>1</v>
      </c>
      <c r="F992" s="13">
        <v>0</v>
      </c>
      <c r="G992" s="10">
        <v>1</v>
      </c>
      <c r="H992" s="13">
        <v>0</v>
      </c>
      <c r="I992" s="13">
        <v>0</v>
      </c>
      <c r="J992" s="13">
        <v>0</v>
      </c>
      <c r="K992" s="13">
        <v>0</v>
      </c>
      <c r="L992" s="13">
        <v>0</v>
      </c>
      <c r="M992" s="13">
        <v>0</v>
      </c>
      <c r="N992" s="13">
        <v>0</v>
      </c>
      <c r="O992" s="13">
        <v>0</v>
      </c>
      <c r="P992" s="13">
        <v>0</v>
      </c>
      <c r="Q992" s="13">
        <v>0</v>
      </c>
      <c r="R992" s="13">
        <v>0</v>
      </c>
      <c r="S992" s="13">
        <v>0</v>
      </c>
      <c r="T992" s="13">
        <v>0</v>
      </c>
      <c r="U992" s="13">
        <v>0</v>
      </c>
      <c r="V992" s="13">
        <v>0</v>
      </c>
      <c r="W992" s="13">
        <v>0</v>
      </c>
      <c r="X992" s="8">
        <v>30</v>
      </c>
      <c r="Y992" s="1">
        <f t="shared" si="14"/>
        <v>586</v>
      </c>
    </row>
    <row r="993" spans="1:25" x14ac:dyDescent="0.2">
      <c r="A993" s="6" t="str">
        <f>IF(D993="","",COUNTA($D$10:D993)+34)</f>
        <v/>
      </c>
      <c r="B993" s="24"/>
      <c r="C993" s="6"/>
      <c r="D993" s="25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8"/>
      <c r="Y993" s="1" t="str">
        <f t="shared" si="14"/>
        <v/>
      </c>
    </row>
    <row r="994" spans="1:25" x14ac:dyDescent="0.2">
      <c r="A994" s="6" t="str">
        <f>IF(D994="","",COUNTA($D$10:D994)+34)</f>
        <v/>
      </c>
      <c r="B994" s="9" t="s">
        <v>69</v>
      </c>
      <c r="C994" s="6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8"/>
    </row>
    <row r="995" spans="1:25" x14ac:dyDescent="0.2">
      <c r="A995" s="6" t="str">
        <f>IF(D995="","",COUNTA($D$10:D995)+34)</f>
        <v/>
      </c>
      <c r="B995" s="24"/>
      <c r="C995" s="6"/>
      <c r="D995" s="25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8"/>
    </row>
    <row r="996" spans="1:25" x14ac:dyDescent="0.2">
      <c r="A996" s="6">
        <f>IF(D996="","",COUNTA($D$10:D996)+34)</f>
        <v>587</v>
      </c>
      <c r="B996" s="24"/>
      <c r="C996" s="6"/>
      <c r="D996" s="25" t="s">
        <v>24</v>
      </c>
      <c r="E996" s="10">
        <v>13</v>
      </c>
      <c r="F996" s="13">
        <v>0</v>
      </c>
      <c r="G996" s="10">
        <v>7</v>
      </c>
      <c r="H996" s="13">
        <v>0</v>
      </c>
      <c r="I996" s="10">
        <v>2</v>
      </c>
      <c r="J996" s="10">
        <v>3</v>
      </c>
      <c r="K996" s="10">
        <v>1</v>
      </c>
      <c r="L996" s="13">
        <v>0</v>
      </c>
      <c r="M996" s="13">
        <v>0</v>
      </c>
      <c r="N996" s="13">
        <v>0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3">
        <v>0</v>
      </c>
      <c r="U996" s="13">
        <v>0</v>
      </c>
      <c r="V996" s="13">
        <v>0</v>
      </c>
      <c r="W996" s="13">
        <v>0</v>
      </c>
      <c r="X996" s="8">
        <v>80</v>
      </c>
      <c r="Y996" s="1">
        <f t="shared" si="14"/>
        <v>587</v>
      </c>
    </row>
    <row r="997" spans="1:25" x14ac:dyDescent="0.2">
      <c r="A997" s="6">
        <f>IF(D997="","",COUNTA($D$10:D997)+34)</f>
        <v>588</v>
      </c>
      <c r="B997" s="24"/>
      <c r="C997" s="6"/>
      <c r="D997" s="25" t="s">
        <v>25</v>
      </c>
      <c r="E997" s="10">
        <v>12</v>
      </c>
      <c r="F997" s="13">
        <v>0</v>
      </c>
      <c r="G997" s="10">
        <v>7</v>
      </c>
      <c r="H997" s="13">
        <v>0</v>
      </c>
      <c r="I997" s="10">
        <v>1</v>
      </c>
      <c r="J997" s="10">
        <v>1</v>
      </c>
      <c r="K997" s="10">
        <v>2</v>
      </c>
      <c r="L997" s="10">
        <v>1</v>
      </c>
      <c r="M997" s="13">
        <v>0</v>
      </c>
      <c r="N997" s="13">
        <v>0</v>
      </c>
      <c r="O997" s="13">
        <v>0</v>
      </c>
      <c r="P997" s="13">
        <v>0</v>
      </c>
      <c r="Q997" s="13">
        <v>0</v>
      </c>
      <c r="R997" s="13">
        <v>0</v>
      </c>
      <c r="S997" s="13">
        <v>0</v>
      </c>
      <c r="T997" s="13">
        <v>0</v>
      </c>
      <c r="U997" s="13">
        <v>0</v>
      </c>
      <c r="V997" s="13">
        <v>0</v>
      </c>
      <c r="W997" s="13">
        <v>0</v>
      </c>
      <c r="X997" s="8">
        <v>86.5</v>
      </c>
      <c r="Y997" s="1">
        <f t="shared" si="14"/>
        <v>588</v>
      </c>
    </row>
    <row r="998" spans="1:25" x14ac:dyDescent="0.2">
      <c r="A998" s="6" t="str">
        <f>IF(D998="","",COUNTA($D$10:D998)+34)</f>
        <v/>
      </c>
      <c r="B998" s="24"/>
      <c r="C998" s="6"/>
      <c r="D998" s="25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8"/>
      <c r="Y998" s="1" t="str">
        <f t="shared" si="14"/>
        <v/>
      </c>
    </row>
    <row r="999" spans="1:25" x14ac:dyDescent="0.2">
      <c r="A999" s="6">
        <f>IF(D999="","",COUNTA($D$10:D999)+34)</f>
        <v>589</v>
      </c>
      <c r="B999" s="24"/>
      <c r="C999" s="6"/>
      <c r="D999" s="25" t="s">
        <v>76</v>
      </c>
      <c r="E999" s="7">
        <v>25</v>
      </c>
      <c r="F999" s="14">
        <v>0</v>
      </c>
      <c r="G999" s="7">
        <v>14</v>
      </c>
      <c r="H999" s="14">
        <v>0</v>
      </c>
      <c r="I999" s="7">
        <v>3</v>
      </c>
      <c r="J999" s="7">
        <v>4</v>
      </c>
      <c r="K999" s="7">
        <v>3</v>
      </c>
      <c r="L999" s="7">
        <v>1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7" t="s">
        <v>56</v>
      </c>
      <c r="Y999" s="1">
        <f t="shared" si="14"/>
        <v>589</v>
      </c>
    </row>
    <row r="1000" spans="1:25" x14ac:dyDescent="0.2">
      <c r="A1000" s="6" t="str">
        <f>IF(D1000="","",COUNTA($D$10:D1000)+34)</f>
        <v/>
      </c>
      <c r="B1000" s="24"/>
      <c r="C1000" s="6"/>
      <c r="D1000" s="25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9"/>
      <c r="Y1000" s="1" t="str">
        <f t="shared" ref="Y1000:Y1065" si="15">A1000</f>
        <v/>
      </c>
    </row>
    <row r="1001" spans="1:25" x14ac:dyDescent="0.2">
      <c r="A1001" s="6">
        <f>IF(D1001="","",COUNTA($D$10:D1001)+34)</f>
        <v>590</v>
      </c>
      <c r="B1001" s="24"/>
      <c r="C1001" s="6"/>
      <c r="D1001" s="25" t="s">
        <v>27</v>
      </c>
      <c r="E1001" s="10">
        <v>14</v>
      </c>
      <c r="F1001" s="13">
        <v>0</v>
      </c>
      <c r="G1001" s="10">
        <v>6</v>
      </c>
      <c r="H1001" s="10">
        <v>1</v>
      </c>
      <c r="I1001" s="13">
        <v>0</v>
      </c>
      <c r="J1001" s="10">
        <v>3</v>
      </c>
      <c r="K1001" s="10">
        <v>2</v>
      </c>
      <c r="L1001" s="13">
        <v>0</v>
      </c>
      <c r="M1001" s="10">
        <v>1</v>
      </c>
      <c r="N1001" s="10">
        <v>1</v>
      </c>
      <c r="O1001" s="13">
        <v>0</v>
      </c>
      <c r="P1001" s="13">
        <v>0</v>
      </c>
      <c r="Q1001" s="13">
        <v>0</v>
      </c>
      <c r="R1001" s="13">
        <v>0</v>
      </c>
      <c r="S1001" s="13">
        <v>0</v>
      </c>
      <c r="T1001" s="13">
        <v>0</v>
      </c>
      <c r="U1001" s="13">
        <v>0</v>
      </c>
      <c r="V1001" s="13">
        <v>0</v>
      </c>
      <c r="W1001" s="13">
        <v>0</v>
      </c>
      <c r="X1001" s="8">
        <v>140</v>
      </c>
      <c r="Y1001" s="1">
        <f t="shared" si="15"/>
        <v>590</v>
      </c>
    </row>
    <row r="1002" spans="1:25" x14ac:dyDescent="0.2">
      <c r="A1002" s="6">
        <f>IF(D1002="","",COUNTA($D$10:D1002)+34)</f>
        <v>591</v>
      </c>
      <c r="B1002" s="24"/>
      <c r="C1002" s="6"/>
      <c r="D1002" s="25" t="s">
        <v>28</v>
      </c>
      <c r="E1002" s="10">
        <v>8</v>
      </c>
      <c r="F1002" s="10">
        <v>1</v>
      </c>
      <c r="G1002" s="10">
        <v>3</v>
      </c>
      <c r="H1002" s="13">
        <v>0</v>
      </c>
      <c r="I1002" s="13">
        <v>0</v>
      </c>
      <c r="J1002" s="13">
        <v>0</v>
      </c>
      <c r="K1002" s="10">
        <v>2</v>
      </c>
      <c r="L1002" s="13">
        <v>0</v>
      </c>
      <c r="M1002" s="10">
        <v>1</v>
      </c>
      <c r="N1002" s="10">
        <v>1</v>
      </c>
      <c r="O1002" s="13">
        <v>0</v>
      </c>
      <c r="P1002" s="13">
        <v>0</v>
      </c>
      <c r="Q1002" s="13">
        <v>0</v>
      </c>
      <c r="R1002" s="13">
        <v>0</v>
      </c>
      <c r="S1002" s="13">
        <v>0</v>
      </c>
      <c r="T1002" s="13">
        <v>0</v>
      </c>
      <c r="U1002" s="13">
        <v>0</v>
      </c>
      <c r="V1002" s="13">
        <v>0</v>
      </c>
      <c r="W1002" s="13">
        <v>0</v>
      </c>
      <c r="X1002" s="8">
        <v>175</v>
      </c>
      <c r="Y1002" s="1">
        <f t="shared" si="15"/>
        <v>591</v>
      </c>
    </row>
    <row r="1003" spans="1:25" x14ac:dyDescent="0.2">
      <c r="A1003" s="6" t="str">
        <f>IF(D1003="","",COUNTA($D$10:D1003)+34)</f>
        <v/>
      </c>
      <c r="B1003" s="24"/>
      <c r="C1003" s="6"/>
      <c r="D1003" s="25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8"/>
    </row>
    <row r="1004" spans="1:25" x14ac:dyDescent="0.2">
      <c r="A1004" s="6">
        <f>IF(D1004="","",COUNTA($D$10:D1004)+34)</f>
        <v>592</v>
      </c>
      <c r="B1004" s="24"/>
      <c r="C1004" s="6"/>
      <c r="D1004" s="25" t="s">
        <v>76</v>
      </c>
      <c r="E1004" s="7">
        <v>22</v>
      </c>
      <c r="F1004" s="7">
        <v>1</v>
      </c>
      <c r="G1004" s="7">
        <v>9</v>
      </c>
      <c r="H1004" s="7">
        <v>1</v>
      </c>
      <c r="I1004" s="14">
        <v>0</v>
      </c>
      <c r="J1004" s="7">
        <v>3</v>
      </c>
      <c r="K1004" s="7">
        <v>4</v>
      </c>
      <c r="L1004" s="14">
        <v>0</v>
      </c>
      <c r="M1004" s="7">
        <v>2</v>
      </c>
      <c r="N1004" s="7">
        <v>2</v>
      </c>
      <c r="O1004" s="14">
        <v>0</v>
      </c>
      <c r="P1004" s="14">
        <v>0</v>
      </c>
      <c r="Q1004" s="14">
        <v>0</v>
      </c>
      <c r="R1004" s="14">
        <v>0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7" t="s">
        <v>56</v>
      </c>
      <c r="Y1004" s="1">
        <f t="shared" si="15"/>
        <v>592</v>
      </c>
    </row>
    <row r="1005" spans="1:25" x14ac:dyDescent="0.2">
      <c r="A1005" s="6" t="str">
        <f>IF(D1005="","",COUNTA($D$10:D1005)+34)</f>
        <v/>
      </c>
      <c r="B1005" s="24"/>
      <c r="C1005" s="6"/>
      <c r="D1005" s="25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9"/>
      <c r="Y1005" s="1" t="str">
        <f t="shared" si="15"/>
        <v/>
      </c>
    </row>
    <row r="1006" spans="1:25" x14ac:dyDescent="0.2">
      <c r="A1006" s="6">
        <f>IF(D1006="","",COUNTA($D$10:D1006)+34)</f>
        <v>593</v>
      </c>
      <c r="B1006" s="24"/>
      <c r="C1006" s="6"/>
      <c r="D1006" s="25" t="s">
        <v>30</v>
      </c>
      <c r="E1006" s="10">
        <v>3</v>
      </c>
      <c r="F1006" s="13">
        <v>0</v>
      </c>
      <c r="G1006" s="13">
        <v>0</v>
      </c>
      <c r="H1006" s="13">
        <v>0</v>
      </c>
      <c r="I1006" s="13">
        <v>0</v>
      </c>
      <c r="J1006" s="13">
        <v>0</v>
      </c>
      <c r="K1006" s="10">
        <v>1</v>
      </c>
      <c r="L1006" s="13">
        <v>0</v>
      </c>
      <c r="M1006" s="13">
        <v>0</v>
      </c>
      <c r="N1006" s="13">
        <v>0</v>
      </c>
      <c r="O1006" s="13">
        <v>0</v>
      </c>
      <c r="P1006" s="13">
        <v>0</v>
      </c>
      <c r="Q1006" s="10">
        <v>1</v>
      </c>
      <c r="R1006" s="13">
        <v>0</v>
      </c>
      <c r="S1006" s="13">
        <v>0</v>
      </c>
      <c r="T1006" s="13">
        <v>0</v>
      </c>
      <c r="U1006" s="13">
        <v>0</v>
      </c>
      <c r="V1006" s="13">
        <v>0</v>
      </c>
      <c r="W1006" s="10">
        <v>1</v>
      </c>
      <c r="X1006" s="8">
        <v>1275</v>
      </c>
      <c r="Y1006" s="1">
        <f t="shared" si="15"/>
        <v>593</v>
      </c>
    </row>
    <row r="1007" spans="1:25" x14ac:dyDescent="0.2">
      <c r="A1007" s="6">
        <f>IF(D1007="","",COUNTA($D$10:D1007)+34)</f>
        <v>594</v>
      </c>
      <c r="B1007" s="24"/>
      <c r="C1007" s="6"/>
      <c r="D1007" s="25" t="s">
        <v>31</v>
      </c>
      <c r="E1007" s="10">
        <v>4</v>
      </c>
      <c r="F1007" s="13">
        <v>0</v>
      </c>
      <c r="G1007" s="13">
        <v>0</v>
      </c>
      <c r="H1007" s="13">
        <v>0</v>
      </c>
      <c r="I1007" s="10">
        <v>1</v>
      </c>
      <c r="J1007" s="13">
        <v>0</v>
      </c>
      <c r="K1007" s="13">
        <v>0</v>
      </c>
      <c r="L1007" s="13">
        <v>0</v>
      </c>
      <c r="M1007" s="10">
        <v>1</v>
      </c>
      <c r="N1007" s="13">
        <v>0</v>
      </c>
      <c r="O1007" s="10">
        <v>2</v>
      </c>
      <c r="P1007" s="13">
        <v>0</v>
      </c>
      <c r="Q1007" s="13">
        <v>0</v>
      </c>
      <c r="R1007" s="13">
        <v>0</v>
      </c>
      <c r="S1007" s="13">
        <v>0</v>
      </c>
      <c r="T1007" s="13">
        <v>0</v>
      </c>
      <c r="U1007" s="13">
        <v>0</v>
      </c>
      <c r="V1007" s="13">
        <v>0</v>
      </c>
      <c r="W1007" s="13">
        <v>0</v>
      </c>
      <c r="X1007" s="8">
        <v>1025</v>
      </c>
      <c r="Y1007" s="1">
        <f t="shared" si="15"/>
        <v>594</v>
      </c>
    </row>
    <row r="1008" spans="1:25" x14ac:dyDescent="0.2">
      <c r="A1008" s="6" t="str">
        <f>IF(D1008="","",COUNTA($D$10:D1008)+34)</f>
        <v/>
      </c>
      <c r="B1008" s="24"/>
      <c r="C1008" s="6"/>
      <c r="D1008" s="25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8"/>
      <c r="Y1008" s="1" t="str">
        <f t="shared" si="15"/>
        <v/>
      </c>
    </row>
    <row r="1009" spans="1:25" x14ac:dyDescent="0.2">
      <c r="A1009" s="6">
        <f>IF(D1009="","",COUNTA($D$10:D1009)+34)</f>
        <v>595</v>
      </c>
      <c r="B1009" s="24"/>
      <c r="C1009" s="6"/>
      <c r="D1009" s="25" t="s">
        <v>76</v>
      </c>
      <c r="E1009" s="7">
        <v>7</v>
      </c>
      <c r="F1009" s="14">
        <v>0</v>
      </c>
      <c r="G1009" s="14">
        <v>0</v>
      </c>
      <c r="H1009" s="14">
        <v>0</v>
      </c>
      <c r="I1009" s="7">
        <v>1</v>
      </c>
      <c r="J1009" s="14">
        <v>0</v>
      </c>
      <c r="K1009" s="7">
        <v>1</v>
      </c>
      <c r="L1009" s="14">
        <v>0</v>
      </c>
      <c r="M1009" s="7">
        <v>1</v>
      </c>
      <c r="N1009" s="14">
        <v>0</v>
      </c>
      <c r="O1009" s="7">
        <v>2</v>
      </c>
      <c r="P1009" s="14">
        <v>0</v>
      </c>
      <c r="Q1009" s="7">
        <v>1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7">
        <v>1</v>
      </c>
      <c r="X1009" s="17" t="s">
        <v>56</v>
      </c>
      <c r="Y1009" s="1">
        <f t="shared" si="15"/>
        <v>595</v>
      </c>
    </row>
    <row r="1010" spans="1:25" x14ac:dyDescent="0.2">
      <c r="A1010" s="6" t="str">
        <f>IF(D1010="","",COUNTA($D$10:D1010)-15)</f>
        <v/>
      </c>
      <c r="B1010" s="24"/>
      <c r="C1010" s="6"/>
      <c r="D1010" s="25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9"/>
      <c r="Y1010" s="1" t="str">
        <f t="shared" si="15"/>
        <v/>
      </c>
    </row>
    <row r="1011" spans="1:25" x14ac:dyDescent="0.2">
      <c r="A1011" s="6">
        <v>596</v>
      </c>
      <c r="B1011" s="24"/>
      <c r="C1011" s="25" t="s">
        <v>33</v>
      </c>
      <c r="E1011" s="7">
        <v>21</v>
      </c>
      <c r="F1011" s="14">
        <v>0</v>
      </c>
      <c r="G1011" s="7">
        <v>14</v>
      </c>
      <c r="H1011" s="14">
        <v>0</v>
      </c>
      <c r="I1011" s="7">
        <v>4</v>
      </c>
      <c r="J1011" s="7">
        <v>1</v>
      </c>
      <c r="K1011" s="14">
        <v>0</v>
      </c>
      <c r="L1011" s="14">
        <v>0</v>
      </c>
      <c r="M1011" s="7">
        <v>1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7">
        <v>1</v>
      </c>
      <c r="V1011" s="14">
        <v>0</v>
      </c>
      <c r="W1011" s="14">
        <v>0</v>
      </c>
      <c r="X1011" s="8">
        <v>65</v>
      </c>
      <c r="Y1011" s="1">
        <f t="shared" si="15"/>
        <v>596</v>
      </c>
    </row>
    <row r="1012" spans="1:25" x14ac:dyDescent="0.2">
      <c r="A1012" s="6" t="str">
        <f>IF(D1012="","",COUNTA($D$10:D1012)-15)</f>
        <v/>
      </c>
      <c r="B1012" s="24"/>
      <c r="C1012" s="6"/>
      <c r="D1012" s="25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8"/>
      <c r="Y1012" s="1" t="str">
        <f t="shared" si="15"/>
        <v/>
      </c>
    </row>
    <row r="1013" spans="1:25" x14ac:dyDescent="0.2">
      <c r="A1013" s="6">
        <f>IF(D1013="","",COUNTA($D$10:D1013)+35)</f>
        <v>597</v>
      </c>
      <c r="B1013" s="24"/>
      <c r="C1013" s="6"/>
      <c r="D1013" s="25" t="s">
        <v>21</v>
      </c>
      <c r="E1013" s="10">
        <v>6</v>
      </c>
      <c r="F1013" s="13">
        <v>0</v>
      </c>
      <c r="G1013" s="10">
        <v>6</v>
      </c>
      <c r="H1013" s="13">
        <v>0</v>
      </c>
      <c r="I1013" s="13">
        <v>0</v>
      </c>
      <c r="J1013" s="13">
        <v>0</v>
      </c>
      <c r="K1013" s="13">
        <v>0</v>
      </c>
      <c r="L1013" s="13">
        <v>0</v>
      </c>
      <c r="M1013" s="13">
        <v>0</v>
      </c>
      <c r="N1013" s="13">
        <v>0</v>
      </c>
      <c r="O1013" s="13">
        <v>0</v>
      </c>
      <c r="P1013" s="13">
        <v>0</v>
      </c>
      <c r="Q1013" s="13">
        <v>0</v>
      </c>
      <c r="R1013" s="13">
        <v>0</v>
      </c>
      <c r="S1013" s="13">
        <v>0</v>
      </c>
      <c r="T1013" s="13">
        <v>0</v>
      </c>
      <c r="U1013" s="13">
        <v>0</v>
      </c>
      <c r="V1013" s="13">
        <v>0</v>
      </c>
      <c r="W1013" s="13">
        <v>0</v>
      </c>
      <c r="X1013" s="8">
        <v>22.5</v>
      </c>
      <c r="Y1013" s="1">
        <f t="shared" si="15"/>
        <v>597</v>
      </c>
    </row>
    <row r="1014" spans="1:25" x14ac:dyDescent="0.2">
      <c r="A1014" s="6">
        <f>IF(D1014="","",COUNTA($D$10:D1014)+35)</f>
        <v>598</v>
      </c>
      <c r="B1014" s="24"/>
      <c r="C1014" s="6"/>
      <c r="D1014" s="25" t="s">
        <v>22</v>
      </c>
      <c r="E1014" s="10">
        <v>1</v>
      </c>
      <c r="F1014" s="13">
        <v>0</v>
      </c>
      <c r="G1014" s="10">
        <v>1</v>
      </c>
      <c r="H1014" s="13">
        <v>0</v>
      </c>
      <c r="I1014" s="13">
        <v>0</v>
      </c>
      <c r="J1014" s="13">
        <v>0</v>
      </c>
      <c r="K1014" s="13">
        <v>0</v>
      </c>
      <c r="L1014" s="13">
        <v>0</v>
      </c>
      <c r="M1014" s="13">
        <v>0</v>
      </c>
      <c r="N1014" s="13">
        <v>0</v>
      </c>
      <c r="O1014" s="13">
        <v>0</v>
      </c>
      <c r="P1014" s="13">
        <v>0</v>
      </c>
      <c r="Q1014" s="13">
        <v>0</v>
      </c>
      <c r="R1014" s="13">
        <v>0</v>
      </c>
      <c r="S1014" s="13">
        <v>0</v>
      </c>
      <c r="T1014" s="13">
        <v>0</v>
      </c>
      <c r="U1014" s="13">
        <v>0</v>
      </c>
      <c r="V1014" s="13">
        <v>0</v>
      </c>
      <c r="W1014" s="13">
        <v>0</v>
      </c>
      <c r="X1014" s="8">
        <v>40</v>
      </c>
      <c r="Y1014" s="1">
        <f t="shared" si="15"/>
        <v>598</v>
      </c>
    </row>
    <row r="1015" spans="1:25" x14ac:dyDescent="0.2">
      <c r="A1015" s="6">
        <f>IF(D1015="","",COUNTA($D$10:D1015)+35)</f>
        <v>599</v>
      </c>
      <c r="B1015" s="24"/>
      <c r="C1015" s="6"/>
      <c r="D1015" s="25" t="s">
        <v>23</v>
      </c>
      <c r="E1015" s="10">
        <v>1</v>
      </c>
      <c r="F1015" s="13">
        <v>0</v>
      </c>
      <c r="G1015" s="13">
        <v>0</v>
      </c>
      <c r="H1015" s="13">
        <v>0</v>
      </c>
      <c r="I1015" s="10">
        <v>1</v>
      </c>
      <c r="J1015" s="13">
        <v>0</v>
      </c>
      <c r="K1015" s="13">
        <v>0</v>
      </c>
      <c r="L1015" s="13">
        <v>0</v>
      </c>
      <c r="M1015" s="13">
        <v>0</v>
      </c>
      <c r="N1015" s="13">
        <v>0</v>
      </c>
      <c r="O1015" s="13">
        <v>0</v>
      </c>
      <c r="P1015" s="13">
        <v>0</v>
      </c>
      <c r="Q1015" s="13">
        <v>0</v>
      </c>
      <c r="R1015" s="13">
        <v>0</v>
      </c>
      <c r="S1015" s="13">
        <v>0</v>
      </c>
      <c r="T1015" s="13">
        <v>0</v>
      </c>
      <c r="U1015" s="13">
        <v>0</v>
      </c>
      <c r="V1015" s="13">
        <v>0</v>
      </c>
      <c r="W1015" s="13">
        <v>0</v>
      </c>
      <c r="X1015" s="8">
        <v>140</v>
      </c>
      <c r="Y1015" s="1">
        <f t="shared" si="15"/>
        <v>599</v>
      </c>
    </row>
    <row r="1016" spans="1:25" x14ac:dyDescent="0.2">
      <c r="A1016" s="6" t="str">
        <f>IF(D1016="","",COUNTA($D$10:D1016)+35)</f>
        <v/>
      </c>
      <c r="B1016" s="24"/>
      <c r="C1016" s="6"/>
      <c r="D1016" s="25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8"/>
      <c r="Y1016" s="1" t="str">
        <f t="shared" si="15"/>
        <v/>
      </c>
    </row>
    <row r="1017" spans="1:25" x14ac:dyDescent="0.2">
      <c r="A1017" s="6">
        <f>IF(D1017="","",COUNTA($D$10:D1017)+35)</f>
        <v>600</v>
      </c>
      <c r="B1017" s="24"/>
      <c r="C1017" s="6"/>
      <c r="D1017" s="25" t="s">
        <v>24</v>
      </c>
      <c r="E1017" s="10">
        <v>4</v>
      </c>
      <c r="F1017" s="13">
        <v>0</v>
      </c>
      <c r="G1017" s="10">
        <v>2</v>
      </c>
      <c r="H1017" s="13">
        <v>0</v>
      </c>
      <c r="I1017" s="10">
        <v>2</v>
      </c>
      <c r="J1017" s="13">
        <v>0</v>
      </c>
      <c r="K1017" s="13">
        <v>0</v>
      </c>
      <c r="L1017" s="13">
        <v>0</v>
      </c>
      <c r="M1017" s="13">
        <v>0</v>
      </c>
      <c r="N1017" s="13">
        <v>0</v>
      </c>
      <c r="O1017" s="13">
        <v>0</v>
      </c>
      <c r="P1017" s="13">
        <v>0</v>
      </c>
      <c r="Q1017" s="13">
        <v>0</v>
      </c>
      <c r="R1017" s="13">
        <v>0</v>
      </c>
      <c r="S1017" s="13">
        <v>0</v>
      </c>
      <c r="T1017" s="13">
        <v>0</v>
      </c>
      <c r="U1017" s="13">
        <v>0</v>
      </c>
      <c r="V1017" s="13">
        <v>0</v>
      </c>
      <c r="W1017" s="13">
        <v>0</v>
      </c>
      <c r="X1017" s="8">
        <v>107.5</v>
      </c>
      <c r="Y1017" s="1">
        <f t="shared" si="15"/>
        <v>600</v>
      </c>
    </row>
    <row r="1018" spans="1:25" x14ac:dyDescent="0.2">
      <c r="A1018" s="6">
        <f>IF(D1018="","",COUNTA($D$10:D1018)+35)</f>
        <v>601</v>
      </c>
      <c r="B1018" s="24"/>
      <c r="C1018" s="6"/>
      <c r="D1018" s="25" t="s">
        <v>25</v>
      </c>
      <c r="E1018" s="10">
        <v>3</v>
      </c>
      <c r="F1018" s="13">
        <v>0</v>
      </c>
      <c r="G1018" s="10">
        <v>3</v>
      </c>
      <c r="H1018" s="13">
        <v>0</v>
      </c>
      <c r="I1018" s="13">
        <v>0</v>
      </c>
      <c r="J1018" s="13">
        <v>0</v>
      </c>
      <c r="K1018" s="13">
        <v>0</v>
      </c>
      <c r="L1018" s="13">
        <v>0</v>
      </c>
      <c r="M1018" s="13">
        <v>0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3">
        <v>0</v>
      </c>
      <c r="V1018" s="13">
        <v>0</v>
      </c>
      <c r="W1018" s="13">
        <v>0</v>
      </c>
      <c r="X1018" s="8">
        <v>50</v>
      </c>
      <c r="Y1018" s="1">
        <f t="shared" si="15"/>
        <v>601</v>
      </c>
    </row>
    <row r="1019" spans="1:25" x14ac:dyDescent="0.2">
      <c r="A1019" s="6" t="str">
        <f>IF(D1019="","",COUNTA($D$10:D1019)+35)</f>
        <v/>
      </c>
      <c r="B1019" s="24"/>
      <c r="C1019" s="6"/>
      <c r="D1019" s="25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8"/>
      <c r="Y1019" s="1" t="str">
        <f t="shared" si="15"/>
        <v/>
      </c>
    </row>
    <row r="1020" spans="1:25" x14ac:dyDescent="0.2">
      <c r="A1020" s="6">
        <f>IF(D1020="","",COUNTA($D$10:D1020)+35)</f>
        <v>602</v>
      </c>
      <c r="B1020" s="24"/>
      <c r="C1020" s="6"/>
      <c r="D1020" s="25" t="s">
        <v>76</v>
      </c>
      <c r="E1020" s="7">
        <v>7</v>
      </c>
      <c r="F1020" s="14">
        <v>0</v>
      </c>
      <c r="G1020" s="7">
        <v>5</v>
      </c>
      <c r="H1020" s="14">
        <v>0</v>
      </c>
      <c r="I1020" s="7">
        <v>2</v>
      </c>
      <c r="J1020" s="14">
        <v>0</v>
      </c>
      <c r="K1020" s="14">
        <v>0</v>
      </c>
      <c r="L1020" s="14">
        <v>0</v>
      </c>
      <c r="M1020" s="14">
        <v>0</v>
      </c>
      <c r="N1020" s="14">
        <v>0</v>
      </c>
      <c r="O1020" s="14">
        <v>0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7" t="s">
        <v>56</v>
      </c>
      <c r="Y1020" s="1">
        <f t="shared" si="15"/>
        <v>602</v>
      </c>
    </row>
    <row r="1021" spans="1:25" x14ac:dyDescent="0.2">
      <c r="A1021" s="6" t="str">
        <f>IF(D1021="","",COUNTA($D$10:D1021)+35)</f>
        <v/>
      </c>
      <c r="B1021" s="24"/>
      <c r="C1021" s="6"/>
      <c r="D1021" s="25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9"/>
    </row>
    <row r="1022" spans="1:25" x14ac:dyDescent="0.2">
      <c r="A1022" s="6">
        <f>IF(D1022="","",COUNTA($D$10:D1022)+35)</f>
        <v>603</v>
      </c>
      <c r="B1022" s="24"/>
      <c r="C1022" s="6"/>
      <c r="D1022" s="25" t="s">
        <v>27</v>
      </c>
      <c r="E1022" s="10">
        <v>2</v>
      </c>
      <c r="F1022" s="13">
        <v>0</v>
      </c>
      <c r="G1022" s="10">
        <v>2</v>
      </c>
      <c r="H1022" s="13">
        <v>0</v>
      </c>
      <c r="I1022" s="13">
        <v>0</v>
      </c>
      <c r="J1022" s="13">
        <v>0</v>
      </c>
      <c r="K1022" s="13">
        <v>0</v>
      </c>
      <c r="L1022" s="13">
        <v>0</v>
      </c>
      <c r="M1022" s="13">
        <v>0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3">
        <v>0</v>
      </c>
      <c r="T1022" s="13">
        <v>0</v>
      </c>
      <c r="U1022" s="13">
        <v>0</v>
      </c>
      <c r="V1022" s="13">
        <v>0</v>
      </c>
      <c r="W1022" s="13">
        <v>0</v>
      </c>
      <c r="X1022" s="8">
        <v>47.5</v>
      </c>
      <c r="Y1022" s="1">
        <f t="shared" si="15"/>
        <v>603</v>
      </c>
    </row>
    <row r="1023" spans="1:25" x14ac:dyDescent="0.2">
      <c r="A1023" s="6">
        <f>IF(D1023="","",COUNTA($D$10:D1023)+35)</f>
        <v>604</v>
      </c>
      <c r="B1023" s="24"/>
      <c r="C1023" s="6"/>
      <c r="D1023" s="25" t="s">
        <v>28</v>
      </c>
      <c r="E1023" s="10">
        <v>2</v>
      </c>
      <c r="F1023" s="13">
        <v>0</v>
      </c>
      <c r="G1023" s="13">
        <v>0</v>
      </c>
      <c r="H1023" s="13">
        <v>0</v>
      </c>
      <c r="I1023" s="13">
        <v>0</v>
      </c>
      <c r="J1023" s="10">
        <v>1</v>
      </c>
      <c r="K1023" s="13">
        <v>0</v>
      </c>
      <c r="L1023" s="13">
        <v>0</v>
      </c>
      <c r="M1023" s="10">
        <v>1</v>
      </c>
      <c r="N1023" s="13">
        <v>0</v>
      </c>
      <c r="O1023" s="13">
        <v>0</v>
      </c>
      <c r="P1023" s="13">
        <v>0</v>
      </c>
      <c r="Q1023" s="13">
        <v>0</v>
      </c>
      <c r="R1023" s="13">
        <v>0</v>
      </c>
      <c r="S1023" s="13">
        <v>0</v>
      </c>
      <c r="T1023" s="13">
        <v>0</v>
      </c>
      <c r="U1023" s="13">
        <v>0</v>
      </c>
      <c r="V1023" s="13">
        <v>0</v>
      </c>
      <c r="W1023" s="13">
        <v>0</v>
      </c>
      <c r="X1023" s="8">
        <v>439</v>
      </c>
      <c r="Y1023" s="1">
        <f t="shared" si="15"/>
        <v>604</v>
      </c>
    </row>
    <row r="1024" spans="1:25" x14ac:dyDescent="0.2">
      <c r="A1024" s="6" t="str">
        <f>IF(D1024="","",COUNTA($D$10:D1024)+35)</f>
        <v/>
      </c>
      <c r="B1024" s="24"/>
      <c r="C1024" s="6"/>
      <c r="D1024" s="25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8"/>
      <c r="Y1024" s="1" t="str">
        <f t="shared" si="15"/>
        <v/>
      </c>
    </row>
    <row r="1025" spans="1:25" x14ac:dyDescent="0.2">
      <c r="A1025" s="6">
        <f>IF(D1025="","",COUNTA($D$10:D1025)+35)</f>
        <v>605</v>
      </c>
      <c r="B1025" s="24"/>
      <c r="C1025" s="6"/>
      <c r="D1025" s="25" t="s">
        <v>76</v>
      </c>
      <c r="E1025" s="7">
        <v>4</v>
      </c>
      <c r="F1025" s="14">
        <v>0</v>
      </c>
      <c r="G1025" s="7">
        <v>2</v>
      </c>
      <c r="H1025" s="14">
        <v>0</v>
      </c>
      <c r="I1025" s="14">
        <v>0</v>
      </c>
      <c r="J1025" s="7">
        <v>1</v>
      </c>
      <c r="K1025" s="14">
        <v>0</v>
      </c>
      <c r="L1025" s="14">
        <v>0</v>
      </c>
      <c r="M1025" s="7">
        <v>1</v>
      </c>
      <c r="N1025" s="14">
        <v>0</v>
      </c>
      <c r="O1025" s="14">
        <v>0</v>
      </c>
      <c r="P1025" s="14">
        <v>0</v>
      </c>
      <c r="Q1025" s="14">
        <v>0</v>
      </c>
      <c r="R1025" s="14">
        <v>0</v>
      </c>
      <c r="S1025" s="14">
        <v>0</v>
      </c>
      <c r="T1025" s="14">
        <v>0</v>
      </c>
      <c r="U1025" s="14">
        <v>0</v>
      </c>
      <c r="V1025" s="14">
        <v>0</v>
      </c>
      <c r="W1025" s="14">
        <v>0</v>
      </c>
      <c r="X1025" s="17" t="s">
        <v>56</v>
      </c>
      <c r="Y1025" s="1">
        <f t="shared" si="15"/>
        <v>605</v>
      </c>
    </row>
    <row r="1026" spans="1:25" x14ac:dyDescent="0.2">
      <c r="A1026" s="6" t="str">
        <f>IF(D1026="","",COUNTA($D$10:D1026)+35)</f>
        <v/>
      </c>
      <c r="B1026" s="24"/>
      <c r="C1026" s="6"/>
      <c r="D1026" s="25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9"/>
      <c r="Y1026" s="1" t="str">
        <f t="shared" si="15"/>
        <v/>
      </c>
    </row>
    <row r="1027" spans="1:25" x14ac:dyDescent="0.2">
      <c r="A1027" s="6">
        <f>IF(D1027="","",COUNTA($D$10:D1027)+35)</f>
        <v>606</v>
      </c>
      <c r="B1027" s="24"/>
      <c r="C1027" s="6"/>
      <c r="D1027" s="25" t="s">
        <v>30</v>
      </c>
      <c r="E1027" s="10">
        <v>1</v>
      </c>
      <c r="F1027" s="13">
        <v>0</v>
      </c>
      <c r="G1027" s="13">
        <v>0</v>
      </c>
      <c r="H1027" s="13">
        <v>0</v>
      </c>
      <c r="I1027" s="10">
        <v>1</v>
      </c>
      <c r="J1027" s="13">
        <v>0</v>
      </c>
      <c r="K1027" s="13">
        <v>0</v>
      </c>
      <c r="L1027" s="13">
        <v>0</v>
      </c>
      <c r="M1027" s="13">
        <v>0</v>
      </c>
      <c r="N1027" s="13">
        <v>0</v>
      </c>
      <c r="O1027" s="13">
        <v>0</v>
      </c>
      <c r="P1027" s="13">
        <v>0</v>
      </c>
      <c r="Q1027" s="13">
        <v>0</v>
      </c>
      <c r="R1027" s="13">
        <v>0</v>
      </c>
      <c r="S1027" s="13">
        <v>0</v>
      </c>
      <c r="T1027" s="13">
        <v>0</v>
      </c>
      <c r="U1027" s="13">
        <v>0</v>
      </c>
      <c r="V1027" s="13">
        <v>0</v>
      </c>
      <c r="W1027" s="13">
        <v>0</v>
      </c>
      <c r="X1027" s="8">
        <v>150</v>
      </c>
      <c r="Y1027" s="1">
        <f t="shared" si="15"/>
        <v>606</v>
      </c>
    </row>
    <row r="1028" spans="1:25" x14ac:dyDescent="0.2">
      <c r="A1028" s="6" t="str">
        <f>IF(D1028="","",COUNTA($D$10:D1028)+35)</f>
        <v/>
      </c>
      <c r="B1028" s="24"/>
      <c r="C1028" s="6"/>
      <c r="D1028" s="25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8"/>
      <c r="Y1028" s="1" t="str">
        <f t="shared" si="15"/>
        <v/>
      </c>
    </row>
    <row r="1029" spans="1:25" x14ac:dyDescent="0.2">
      <c r="A1029" s="6">
        <f>IF(D1029="","",COUNTA($D$10:D1029)+35)</f>
        <v>607</v>
      </c>
      <c r="B1029" s="24"/>
      <c r="C1029" s="6"/>
      <c r="D1029" s="25" t="s">
        <v>76</v>
      </c>
      <c r="E1029" s="7">
        <v>1</v>
      </c>
      <c r="F1029" s="14">
        <v>0</v>
      </c>
      <c r="G1029" s="14">
        <v>0</v>
      </c>
      <c r="H1029" s="14">
        <v>0</v>
      </c>
      <c r="I1029" s="7">
        <v>1</v>
      </c>
      <c r="J1029" s="14">
        <v>0</v>
      </c>
      <c r="K1029" s="14">
        <v>0</v>
      </c>
      <c r="L1029" s="14">
        <v>0</v>
      </c>
      <c r="M1029" s="14">
        <v>0</v>
      </c>
      <c r="N1029" s="14">
        <v>0</v>
      </c>
      <c r="O1029" s="14">
        <v>0</v>
      </c>
      <c r="P1029" s="14">
        <v>0</v>
      </c>
      <c r="Q1029" s="14">
        <v>0</v>
      </c>
      <c r="R1029" s="14">
        <v>0</v>
      </c>
      <c r="S1029" s="14">
        <v>0</v>
      </c>
      <c r="T1029" s="14">
        <v>0</v>
      </c>
      <c r="U1029" s="14">
        <v>0</v>
      </c>
      <c r="V1029" s="14">
        <v>0</v>
      </c>
      <c r="W1029" s="14">
        <v>0</v>
      </c>
      <c r="X1029" s="17" t="s">
        <v>56</v>
      </c>
      <c r="Y1029" s="1">
        <f t="shared" si="15"/>
        <v>607</v>
      </c>
    </row>
    <row r="1030" spans="1:25" x14ac:dyDescent="0.2">
      <c r="A1030" s="6" t="str">
        <f>IF(D1030="","",COUNTA($D$10:D1030)+35)</f>
        <v/>
      </c>
      <c r="B1030" s="24"/>
      <c r="C1030" s="6"/>
      <c r="D1030" s="25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9"/>
      <c r="Y1030" s="1" t="str">
        <f t="shared" si="15"/>
        <v/>
      </c>
    </row>
    <row r="1031" spans="1:25" x14ac:dyDescent="0.2">
      <c r="A1031" s="6">
        <f>IF(D1031="","",COUNTA($D$10:D1031)+35)</f>
        <v>608</v>
      </c>
      <c r="B1031" s="24"/>
      <c r="C1031" s="6"/>
      <c r="D1031" s="25" t="s">
        <v>38</v>
      </c>
      <c r="E1031" s="10">
        <v>1</v>
      </c>
      <c r="F1031" s="13">
        <v>0</v>
      </c>
      <c r="G1031" s="13">
        <v>0</v>
      </c>
      <c r="H1031" s="13">
        <v>0</v>
      </c>
      <c r="I1031" s="13">
        <v>0</v>
      </c>
      <c r="J1031" s="13">
        <v>0</v>
      </c>
      <c r="K1031" s="13">
        <v>0</v>
      </c>
      <c r="L1031" s="13">
        <v>0</v>
      </c>
      <c r="M1031" s="13">
        <v>0</v>
      </c>
      <c r="N1031" s="13">
        <v>0</v>
      </c>
      <c r="O1031" s="13">
        <v>0</v>
      </c>
      <c r="P1031" s="13">
        <v>0</v>
      </c>
      <c r="Q1031" s="13">
        <v>0</v>
      </c>
      <c r="R1031" s="13">
        <v>0</v>
      </c>
      <c r="S1031" s="13">
        <v>0</v>
      </c>
      <c r="T1031" s="13">
        <v>0</v>
      </c>
      <c r="U1031" s="10">
        <v>1</v>
      </c>
      <c r="V1031" s="13">
        <v>0</v>
      </c>
      <c r="W1031" s="13">
        <v>0</v>
      </c>
      <c r="X1031" s="8">
        <v>5046</v>
      </c>
      <c r="Y1031" s="1">
        <f t="shared" si="15"/>
        <v>608</v>
      </c>
    </row>
    <row r="1032" spans="1:25" x14ac:dyDescent="0.2">
      <c r="A1032" s="6" t="str">
        <f>IF(D1032="","",COUNTA($D$10:D1032)-15)</f>
        <v/>
      </c>
      <c r="B1032" s="24"/>
      <c r="C1032" s="6"/>
      <c r="D1032" s="25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8"/>
      <c r="Y1032" s="1" t="str">
        <f t="shared" si="15"/>
        <v/>
      </c>
    </row>
    <row r="1033" spans="1:25" x14ac:dyDescent="0.2">
      <c r="A1033" s="6">
        <v>609</v>
      </c>
      <c r="B1033" s="11" t="s">
        <v>46</v>
      </c>
      <c r="C1033" s="6"/>
      <c r="E1033" s="7">
        <v>58</v>
      </c>
      <c r="F1033" s="7">
        <v>6</v>
      </c>
      <c r="G1033" s="7">
        <v>25</v>
      </c>
      <c r="H1033" s="7">
        <v>8</v>
      </c>
      <c r="I1033" s="7">
        <v>7</v>
      </c>
      <c r="J1033" s="7">
        <v>4</v>
      </c>
      <c r="K1033" s="7">
        <v>6</v>
      </c>
      <c r="L1033" s="14">
        <v>0</v>
      </c>
      <c r="M1033" s="14">
        <v>0</v>
      </c>
      <c r="N1033" s="14">
        <v>0</v>
      </c>
      <c r="O1033" s="14">
        <v>0</v>
      </c>
      <c r="P1033" s="14">
        <v>0</v>
      </c>
      <c r="Q1033" s="7">
        <v>1</v>
      </c>
      <c r="R1033" s="14">
        <v>0</v>
      </c>
      <c r="S1033" s="7">
        <v>1</v>
      </c>
      <c r="T1033" s="14">
        <v>0</v>
      </c>
      <c r="U1033" s="14">
        <v>0</v>
      </c>
      <c r="V1033" s="14">
        <v>0</v>
      </c>
      <c r="W1033" s="14">
        <v>0</v>
      </c>
      <c r="X1033" s="8">
        <v>90</v>
      </c>
      <c r="Y1033" s="1">
        <f t="shared" si="15"/>
        <v>609</v>
      </c>
    </row>
    <row r="1034" spans="1:25" x14ac:dyDescent="0.2">
      <c r="A1034" s="6" t="str">
        <f>IF(D1034="","",COUNTA($D$10:D1034)-15)</f>
        <v/>
      </c>
      <c r="B1034" s="24"/>
      <c r="C1034" s="6"/>
      <c r="D1034" s="25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8"/>
      <c r="Y1034" s="1" t="str">
        <f t="shared" si="15"/>
        <v/>
      </c>
    </row>
    <row r="1035" spans="1:25" x14ac:dyDescent="0.2">
      <c r="A1035" s="6">
        <f>IF(D1035="","",COUNTA($D$10:D1035)+36)</f>
        <v>610</v>
      </c>
      <c r="B1035" s="24"/>
      <c r="C1035" s="6"/>
      <c r="D1035" s="25" t="s">
        <v>21</v>
      </c>
      <c r="E1035" s="10">
        <v>10</v>
      </c>
      <c r="F1035" s="13">
        <v>0</v>
      </c>
      <c r="G1035" s="10">
        <v>5</v>
      </c>
      <c r="H1035" s="10">
        <v>1</v>
      </c>
      <c r="I1035" s="10">
        <v>2</v>
      </c>
      <c r="J1035" s="10">
        <v>1</v>
      </c>
      <c r="K1035" s="13">
        <v>0</v>
      </c>
      <c r="L1035" s="13">
        <v>0</v>
      </c>
      <c r="M1035" s="13">
        <v>0</v>
      </c>
      <c r="N1035" s="13">
        <v>0</v>
      </c>
      <c r="O1035" s="13">
        <v>0</v>
      </c>
      <c r="P1035" s="13">
        <v>0</v>
      </c>
      <c r="Q1035" s="13">
        <v>0</v>
      </c>
      <c r="R1035" s="13">
        <v>0</v>
      </c>
      <c r="S1035" s="10">
        <v>1</v>
      </c>
      <c r="T1035" s="13">
        <v>0</v>
      </c>
      <c r="U1035" s="13">
        <v>0</v>
      </c>
      <c r="V1035" s="13">
        <v>0</v>
      </c>
      <c r="W1035" s="13">
        <v>0</v>
      </c>
      <c r="X1035" s="8">
        <v>97.5</v>
      </c>
      <c r="Y1035" s="1">
        <f t="shared" si="15"/>
        <v>610</v>
      </c>
    </row>
    <row r="1036" spans="1:25" x14ac:dyDescent="0.2">
      <c r="A1036" s="6">
        <f>IF(D1036="","",COUNTA($D$10:D1036)+36)</f>
        <v>611</v>
      </c>
      <c r="B1036" s="24"/>
      <c r="C1036" s="6"/>
      <c r="D1036" s="25" t="s">
        <v>23</v>
      </c>
      <c r="E1036" s="10">
        <v>2</v>
      </c>
      <c r="F1036" s="10">
        <v>1</v>
      </c>
      <c r="G1036" s="13">
        <v>0</v>
      </c>
      <c r="H1036" s="10">
        <v>1</v>
      </c>
      <c r="I1036" s="13">
        <v>0</v>
      </c>
      <c r="J1036" s="13">
        <v>0</v>
      </c>
      <c r="K1036" s="13">
        <v>0</v>
      </c>
      <c r="L1036" s="13">
        <v>0</v>
      </c>
      <c r="M1036" s="13">
        <v>0</v>
      </c>
      <c r="N1036" s="13">
        <v>0</v>
      </c>
      <c r="O1036" s="13">
        <v>0</v>
      </c>
      <c r="P1036" s="13">
        <v>0</v>
      </c>
      <c r="Q1036" s="13">
        <v>0</v>
      </c>
      <c r="R1036" s="13">
        <v>0</v>
      </c>
      <c r="S1036" s="13">
        <v>0</v>
      </c>
      <c r="T1036" s="13">
        <v>0</v>
      </c>
      <c r="U1036" s="13">
        <v>0</v>
      </c>
      <c r="V1036" s="13">
        <v>0</v>
      </c>
      <c r="W1036" s="13">
        <v>0</v>
      </c>
      <c r="X1036" s="8">
        <v>50</v>
      </c>
      <c r="Y1036" s="1">
        <f t="shared" si="15"/>
        <v>611</v>
      </c>
    </row>
    <row r="1037" spans="1:25" x14ac:dyDescent="0.2">
      <c r="A1037" s="6" t="str">
        <f>IF(D1037="","",COUNTA($D$10:D1037)+36)</f>
        <v/>
      </c>
      <c r="B1037" s="24"/>
      <c r="C1037" s="6"/>
      <c r="D1037" s="25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8"/>
      <c r="Y1037" s="1" t="str">
        <f t="shared" si="15"/>
        <v/>
      </c>
    </row>
    <row r="1038" spans="1:25" x14ac:dyDescent="0.2">
      <c r="A1038" s="6">
        <f>IF(D1038="","",COUNTA($D$10:D1038)+36)</f>
        <v>612</v>
      </c>
      <c r="B1038" s="24"/>
      <c r="C1038" s="6"/>
      <c r="D1038" s="25" t="s">
        <v>24</v>
      </c>
      <c r="E1038" s="10">
        <v>15</v>
      </c>
      <c r="F1038" s="10">
        <v>1</v>
      </c>
      <c r="G1038" s="10">
        <v>6</v>
      </c>
      <c r="H1038" s="10">
        <v>4</v>
      </c>
      <c r="I1038" s="10">
        <v>1</v>
      </c>
      <c r="J1038" s="10">
        <v>2</v>
      </c>
      <c r="K1038" s="10">
        <v>1</v>
      </c>
      <c r="L1038" s="13">
        <v>0</v>
      </c>
      <c r="M1038" s="13">
        <v>0</v>
      </c>
      <c r="N1038" s="13">
        <v>0</v>
      </c>
      <c r="O1038" s="13">
        <v>0</v>
      </c>
      <c r="P1038" s="13">
        <v>0</v>
      </c>
      <c r="Q1038" s="13">
        <v>0</v>
      </c>
      <c r="R1038" s="13">
        <v>0</v>
      </c>
      <c r="S1038" s="13">
        <v>0</v>
      </c>
      <c r="T1038" s="13">
        <v>0</v>
      </c>
      <c r="U1038" s="13">
        <v>0</v>
      </c>
      <c r="V1038" s="13">
        <v>0</v>
      </c>
      <c r="W1038" s="13">
        <v>0</v>
      </c>
      <c r="X1038" s="8">
        <v>100</v>
      </c>
      <c r="Y1038" s="1">
        <f t="shared" si="15"/>
        <v>612</v>
      </c>
    </row>
    <row r="1039" spans="1:25" x14ac:dyDescent="0.2">
      <c r="A1039" s="6">
        <f>IF(D1039="","",COUNTA($D$10:D1039)+36)</f>
        <v>613</v>
      </c>
      <c r="B1039" s="24"/>
      <c r="C1039" s="6"/>
      <c r="D1039" s="25" t="s">
        <v>25</v>
      </c>
      <c r="E1039" s="10">
        <v>12</v>
      </c>
      <c r="F1039" s="10">
        <v>2</v>
      </c>
      <c r="G1039" s="10">
        <v>5</v>
      </c>
      <c r="H1039" s="13">
        <v>0</v>
      </c>
      <c r="I1039" s="13">
        <v>0</v>
      </c>
      <c r="J1039" s="10">
        <v>1</v>
      </c>
      <c r="K1039" s="10">
        <v>4</v>
      </c>
      <c r="L1039" s="13">
        <v>0</v>
      </c>
      <c r="M1039" s="13">
        <v>0</v>
      </c>
      <c r="N1039" s="13">
        <v>0</v>
      </c>
      <c r="O1039" s="13">
        <v>0</v>
      </c>
      <c r="P1039" s="13">
        <v>0</v>
      </c>
      <c r="Q1039" s="13">
        <v>0</v>
      </c>
      <c r="R1039" s="13">
        <v>0</v>
      </c>
      <c r="S1039" s="13">
        <v>0</v>
      </c>
      <c r="T1039" s="13">
        <v>0</v>
      </c>
      <c r="U1039" s="13">
        <v>0</v>
      </c>
      <c r="V1039" s="13">
        <v>0</v>
      </c>
      <c r="W1039" s="13">
        <v>0</v>
      </c>
      <c r="X1039" s="8">
        <v>77</v>
      </c>
      <c r="Y1039" s="1">
        <f t="shared" si="15"/>
        <v>613</v>
      </c>
    </row>
    <row r="1040" spans="1:25" x14ac:dyDescent="0.2">
      <c r="A1040" s="6" t="str">
        <f>IF(D1040="","",COUNTA($D$10:D1040)+36)</f>
        <v/>
      </c>
      <c r="B1040" s="24"/>
      <c r="C1040" s="6"/>
      <c r="D1040" s="25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8"/>
      <c r="Y1040" s="1" t="str">
        <f t="shared" si="15"/>
        <v/>
      </c>
    </row>
    <row r="1041" spans="1:25" x14ac:dyDescent="0.2">
      <c r="A1041" s="6">
        <f>IF(D1041="","",COUNTA($D$10:D1041)+36)</f>
        <v>614</v>
      </c>
      <c r="B1041" s="24"/>
      <c r="C1041" s="6"/>
      <c r="D1041" s="25" t="s">
        <v>76</v>
      </c>
      <c r="E1041" s="7">
        <v>27</v>
      </c>
      <c r="F1041" s="7">
        <v>3</v>
      </c>
      <c r="G1041" s="7">
        <v>11</v>
      </c>
      <c r="H1041" s="7">
        <v>4</v>
      </c>
      <c r="I1041" s="7">
        <v>1</v>
      </c>
      <c r="J1041" s="7">
        <v>3</v>
      </c>
      <c r="K1041" s="7">
        <v>5</v>
      </c>
      <c r="L1041" s="14">
        <v>0</v>
      </c>
      <c r="M1041" s="14">
        <v>0</v>
      </c>
      <c r="N1041" s="14">
        <v>0</v>
      </c>
      <c r="O1041" s="14">
        <v>0</v>
      </c>
      <c r="P1041" s="14">
        <v>0</v>
      </c>
      <c r="Q1041" s="14">
        <v>0</v>
      </c>
      <c r="R1041" s="14">
        <v>0</v>
      </c>
      <c r="S1041" s="14">
        <v>0</v>
      </c>
      <c r="T1041" s="14">
        <v>0</v>
      </c>
      <c r="U1041" s="14">
        <v>0</v>
      </c>
      <c r="V1041" s="14">
        <v>0</v>
      </c>
      <c r="W1041" s="14">
        <v>0</v>
      </c>
      <c r="X1041" s="17" t="s">
        <v>56</v>
      </c>
      <c r="Y1041" s="1">
        <f t="shared" si="15"/>
        <v>614</v>
      </c>
    </row>
    <row r="1042" spans="1:25" x14ac:dyDescent="0.2">
      <c r="A1042" s="6" t="str">
        <f>IF(D1042="","",COUNTA($D$10:D1042)+36)</f>
        <v/>
      </c>
      <c r="B1042" s="24"/>
      <c r="C1042" s="6"/>
      <c r="D1042" s="25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9"/>
      <c r="Y1042" s="1" t="str">
        <f t="shared" si="15"/>
        <v/>
      </c>
    </row>
    <row r="1043" spans="1:25" x14ac:dyDescent="0.2">
      <c r="A1043" s="6">
        <f>IF(D1043="","",COUNTA($D$10:D1043)+36)</f>
        <v>615</v>
      </c>
      <c r="B1043" s="24"/>
      <c r="C1043" s="6"/>
      <c r="D1043" s="25" t="s">
        <v>27</v>
      </c>
      <c r="E1043" s="10">
        <v>10</v>
      </c>
      <c r="F1043" s="13">
        <v>0</v>
      </c>
      <c r="G1043" s="10">
        <v>5</v>
      </c>
      <c r="H1043" s="10">
        <v>2</v>
      </c>
      <c r="I1043" s="10">
        <v>2</v>
      </c>
      <c r="J1043" s="13">
        <v>0</v>
      </c>
      <c r="K1043" s="10">
        <v>1</v>
      </c>
      <c r="L1043" s="13">
        <v>0</v>
      </c>
      <c r="M1043" s="13">
        <v>0</v>
      </c>
      <c r="N1043" s="13">
        <v>0</v>
      </c>
      <c r="O1043" s="13">
        <v>0</v>
      </c>
      <c r="P1043" s="13">
        <v>0</v>
      </c>
      <c r="Q1043" s="13">
        <v>0</v>
      </c>
      <c r="R1043" s="13">
        <v>0</v>
      </c>
      <c r="S1043" s="13">
        <v>0</v>
      </c>
      <c r="T1043" s="13">
        <v>0</v>
      </c>
      <c r="U1043" s="13">
        <v>0</v>
      </c>
      <c r="V1043" s="13">
        <v>0</v>
      </c>
      <c r="W1043" s="13">
        <v>0</v>
      </c>
      <c r="X1043" s="8">
        <v>75</v>
      </c>
      <c r="Y1043" s="1">
        <f t="shared" si="15"/>
        <v>615</v>
      </c>
    </row>
    <row r="1044" spans="1:25" x14ac:dyDescent="0.2">
      <c r="A1044" s="6">
        <f>IF(D1044="","",COUNTA($D$10:D1044)+36)</f>
        <v>616</v>
      </c>
      <c r="B1044" s="24"/>
      <c r="C1044" s="6"/>
      <c r="D1044" s="25" t="s">
        <v>28</v>
      </c>
      <c r="E1044" s="10">
        <v>8</v>
      </c>
      <c r="F1044" s="10">
        <v>2</v>
      </c>
      <c r="G1044" s="10">
        <v>4</v>
      </c>
      <c r="H1044" s="13">
        <v>0</v>
      </c>
      <c r="I1044" s="10">
        <v>1</v>
      </c>
      <c r="J1044" s="13">
        <v>0</v>
      </c>
      <c r="K1044" s="13">
        <v>0</v>
      </c>
      <c r="L1044" s="13">
        <v>0</v>
      </c>
      <c r="M1044" s="13">
        <v>0</v>
      </c>
      <c r="N1044" s="13">
        <v>0</v>
      </c>
      <c r="O1044" s="13">
        <v>0</v>
      </c>
      <c r="P1044" s="13">
        <v>0</v>
      </c>
      <c r="Q1044" s="10">
        <v>1</v>
      </c>
      <c r="R1044" s="13">
        <v>0</v>
      </c>
      <c r="S1044" s="13">
        <v>0</v>
      </c>
      <c r="T1044" s="13">
        <v>0</v>
      </c>
      <c r="U1044" s="13">
        <v>0</v>
      </c>
      <c r="V1044" s="13">
        <v>0</v>
      </c>
      <c r="W1044" s="13">
        <v>0</v>
      </c>
      <c r="X1044" s="8">
        <v>55</v>
      </c>
      <c r="Y1044" s="1">
        <f t="shared" si="15"/>
        <v>616</v>
      </c>
    </row>
    <row r="1045" spans="1:25" x14ac:dyDescent="0.2">
      <c r="A1045" s="6" t="str">
        <f>IF(D1045="","",COUNTA($D$10:D1045)+36)</f>
        <v/>
      </c>
      <c r="B1045" s="24"/>
      <c r="C1045" s="6"/>
      <c r="D1045" s="25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8"/>
      <c r="Y1045" s="1" t="str">
        <f t="shared" si="15"/>
        <v/>
      </c>
    </row>
    <row r="1046" spans="1:25" x14ac:dyDescent="0.2">
      <c r="A1046" s="6">
        <f>IF(D1046="","",COUNTA($D$10:D1046)+36)</f>
        <v>617</v>
      </c>
      <c r="B1046" s="24"/>
      <c r="C1046" s="6"/>
      <c r="D1046" s="25" t="s">
        <v>76</v>
      </c>
      <c r="E1046" s="7">
        <v>18</v>
      </c>
      <c r="F1046" s="7">
        <v>2</v>
      </c>
      <c r="G1046" s="7">
        <v>9</v>
      </c>
      <c r="H1046" s="7">
        <v>2</v>
      </c>
      <c r="I1046" s="7">
        <v>3</v>
      </c>
      <c r="J1046" s="14">
        <v>0</v>
      </c>
      <c r="K1046" s="7">
        <v>1</v>
      </c>
      <c r="L1046" s="14">
        <v>0</v>
      </c>
      <c r="M1046" s="14">
        <v>0</v>
      </c>
      <c r="N1046" s="14">
        <v>0</v>
      </c>
      <c r="O1046" s="14">
        <v>0</v>
      </c>
      <c r="P1046" s="14">
        <v>0</v>
      </c>
      <c r="Q1046" s="7">
        <v>1</v>
      </c>
      <c r="R1046" s="14">
        <v>0</v>
      </c>
      <c r="S1046" s="14">
        <v>0</v>
      </c>
      <c r="T1046" s="14">
        <v>0</v>
      </c>
      <c r="U1046" s="14">
        <v>0</v>
      </c>
      <c r="V1046" s="14">
        <v>0</v>
      </c>
      <c r="W1046" s="14">
        <v>0</v>
      </c>
      <c r="X1046" s="17" t="s">
        <v>56</v>
      </c>
      <c r="Y1046" s="1">
        <f t="shared" si="15"/>
        <v>617</v>
      </c>
    </row>
    <row r="1047" spans="1:25" x14ac:dyDescent="0.2">
      <c r="A1047" s="6" t="str">
        <f>IF(D1047="","",COUNTA($D$10:D1047)+36)</f>
        <v/>
      </c>
      <c r="B1047" s="24"/>
      <c r="C1047" s="6"/>
      <c r="D1047" s="25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9"/>
      <c r="Y1047" s="1" t="str">
        <f t="shared" si="15"/>
        <v/>
      </c>
    </row>
    <row r="1048" spans="1:25" x14ac:dyDescent="0.2">
      <c r="A1048" s="6">
        <f>IF(D1048="","",COUNTA($D$10:D1048)+36)</f>
        <v>618</v>
      </c>
      <c r="B1048" s="24"/>
      <c r="C1048" s="6"/>
      <c r="D1048" s="25" t="s">
        <v>30</v>
      </c>
      <c r="E1048" s="10">
        <v>1</v>
      </c>
      <c r="F1048" s="13">
        <v>0</v>
      </c>
      <c r="G1048" s="13">
        <v>0</v>
      </c>
      <c r="H1048" s="13">
        <v>0</v>
      </c>
      <c r="I1048" s="10">
        <v>1</v>
      </c>
      <c r="J1048" s="13">
        <v>0</v>
      </c>
      <c r="K1048" s="13">
        <v>0</v>
      </c>
      <c r="L1048" s="13">
        <v>0</v>
      </c>
      <c r="M1048" s="13">
        <v>0</v>
      </c>
      <c r="N1048" s="13">
        <v>0</v>
      </c>
      <c r="O1048" s="13">
        <v>0</v>
      </c>
      <c r="P1048" s="13">
        <v>0</v>
      </c>
      <c r="Q1048" s="13">
        <v>0</v>
      </c>
      <c r="R1048" s="13">
        <v>0</v>
      </c>
      <c r="S1048" s="13">
        <v>0</v>
      </c>
      <c r="T1048" s="13">
        <v>0</v>
      </c>
      <c r="U1048" s="13">
        <v>0</v>
      </c>
      <c r="V1048" s="13">
        <v>0</v>
      </c>
      <c r="W1048" s="13">
        <v>0</v>
      </c>
      <c r="X1048" s="8">
        <v>130</v>
      </c>
      <c r="Y1048" s="1">
        <f t="shared" si="15"/>
        <v>618</v>
      </c>
    </row>
    <row r="1049" spans="1:25" x14ac:dyDescent="0.2">
      <c r="A1049" s="6" t="str">
        <f>IF(D1049="","",COUNTA($D$10:D1049)+36)</f>
        <v/>
      </c>
      <c r="B1049" s="24"/>
      <c r="C1049" s="6"/>
      <c r="D1049" s="25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8"/>
      <c r="Y1049" s="1" t="str">
        <f t="shared" si="15"/>
        <v/>
      </c>
    </row>
    <row r="1050" spans="1:25" x14ac:dyDescent="0.2">
      <c r="A1050" s="6">
        <f>IF(D1050="","",COUNTA($D$10:D1050)+36)</f>
        <v>619</v>
      </c>
      <c r="B1050" s="24"/>
      <c r="C1050" s="6"/>
      <c r="D1050" s="25" t="s">
        <v>76</v>
      </c>
      <c r="E1050" s="7">
        <v>1</v>
      </c>
      <c r="F1050" s="14">
        <v>0</v>
      </c>
      <c r="G1050" s="14">
        <v>0</v>
      </c>
      <c r="H1050" s="14">
        <v>0</v>
      </c>
      <c r="I1050" s="7">
        <v>1</v>
      </c>
      <c r="J1050" s="14">
        <v>0</v>
      </c>
      <c r="K1050" s="14">
        <v>0</v>
      </c>
      <c r="L1050" s="14">
        <v>0</v>
      </c>
      <c r="M1050" s="14">
        <v>0</v>
      </c>
      <c r="N1050" s="14">
        <v>0</v>
      </c>
      <c r="O1050" s="14">
        <v>0</v>
      </c>
      <c r="P1050" s="14">
        <v>0</v>
      </c>
      <c r="Q1050" s="14">
        <v>0</v>
      </c>
      <c r="R1050" s="14">
        <v>0</v>
      </c>
      <c r="S1050" s="14">
        <v>0</v>
      </c>
      <c r="T1050" s="14">
        <v>0</v>
      </c>
      <c r="U1050" s="14">
        <v>0</v>
      </c>
      <c r="V1050" s="14">
        <v>0</v>
      </c>
      <c r="W1050" s="14">
        <v>0</v>
      </c>
      <c r="X1050" s="17" t="s">
        <v>56</v>
      </c>
      <c r="Y1050" s="1">
        <f t="shared" si="15"/>
        <v>619</v>
      </c>
    </row>
    <row r="1051" spans="1:25" x14ac:dyDescent="0.2">
      <c r="A1051" s="6" t="str">
        <f>IF(D1051="","",COUNTA($D$10:D1051)-15)</f>
        <v/>
      </c>
      <c r="B1051" s="24"/>
      <c r="C1051" s="6"/>
      <c r="D1051" s="25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9"/>
      <c r="Y1051" s="1" t="str">
        <f t="shared" si="15"/>
        <v/>
      </c>
    </row>
    <row r="1052" spans="1:25" x14ac:dyDescent="0.2">
      <c r="A1052" s="6">
        <v>620</v>
      </c>
      <c r="B1052" s="24"/>
      <c r="C1052" s="25" t="s">
        <v>32</v>
      </c>
      <c r="E1052" s="7">
        <v>50</v>
      </c>
      <c r="F1052" s="7">
        <v>6</v>
      </c>
      <c r="G1052" s="7">
        <v>19</v>
      </c>
      <c r="H1052" s="7">
        <v>6</v>
      </c>
      <c r="I1052" s="7">
        <v>7</v>
      </c>
      <c r="J1052" s="7">
        <v>4</v>
      </c>
      <c r="K1052" s="7">
        <v>6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7">
        <v>1</v>
      </c>
      <c r="R1052" s="14">
        <v>0</v>
      </c>
      <c r="S1052" s="7">
        <v>1</v>
      </c>
      <c r="T1052" s="14">
        <v>0</v>
      </c>
      <c r="U1052" s="14">
        <v>0</v>
      </c>
      <c r="V1052" s="14">
        <v>0</v>
      </c>
      <c r="W1052" s="14">
        <v>0</v>
      </c>
      <c r="X1052" s="8">
        <v>98</v>
      </c>
      <c r="Y1052" s="1">
        <f t="shared" si="15"/>
        <v>620</v>
      </c>
    </row>
    <row r="1053" spans="1:25" x14ac:dyDescent="0.2">
      <c r="A1053" s="6" t="str">
        <f>IF(D1053="","",COUNTA($D$10:D1053)-15)</f>
        <v/>
      </c>
      <c r="B1053" s="24"/>
      <c r="C1053" s="6"/>
      <c r="D1053" s="25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8"/>
      <c r="Y1053" s="1" t="str">
        <f t="shared" si="15"/>
        <v/>
      </c>
    </row>
    <row r="1054" spans="1:25" x14ac:dyDescent="0.2">
      <c r="A1054" s="6">
        <f>IF(D1054="","",COUNTA($D$10:D1054)+37)</f>
        <v>621</v>
      </c>
      <c r="B1054" s="24"/>
      <c r="C1054" s="6"/>
      <c r="D1054" s="25" t="s">
        <v>21</v>
      </c>
      <c r="E1054" s="10">
        <v>9</v>
      </c>
      <c r="F1054" s="13">
        <v>0</v>
      </c>
      <c r="G1054" s="10">
        <v>4</v>
      </c>
      <c r="H1054" s="10">
        <v>1</v>
      </c>
      <c r="I1054" s="10">
        <v>2</v>
      </c>
      <c r="J1054" s="10">
        <v>1</v>
      </c>
      <c r="K1054" s="13">
        <v>0</v>
      </c>
      <c r="L1054" s="13">
        <v>0</v>
      </c>
      <c r="M1054" s="13">
        <v>0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0">
        <v>1</v>
      </c>
      <c r="T1054" s="13">
        <v>0</v>
      </c>
      <c r="U1054" s="13">
        <v>0</v>
      </c>
      <c r="V1054" s="13">
        <v>0</v>
      </c>
      <c r="W1054" s="13">
        <v>0</v>
      </c>
      <c r="X1054" s="8">
        <v>105</v>
      </c>
      <c r="Y1054" s="1">
        <f t="shared" si="15"/>
        <v>621</v>
      </c>
    </row>
    <row r="1055" spans="1:25" x14ac:dyDescent="0.2">
      <c r="A1055" s="6">
        <f>IF(D1055="","",COUNTA($D$10:D1055)+37)</f>
        <v>622</v>
      </c>
      <c r="B1055" s="24"/>
      <c r="C1055" s="6"/>
      <c r="D1055" s="25" t="s">
        <v>23</v>
      </c>
      <c r="E1055" s="10">
        <v>2</v>
      </c>
      <c r="F1055" s="10">
        <v>1</v>
      </c>
      <c r="G1055" s="13">
        <v>0</v>
      </c>
      <c r="H1055" s="10">
        <v>1</v>
      </c>
      <c r="I1055" s="13">
        <v>0</v>
      </c>
      <c r="J1055" s="13">
        <v>0</v>
      </c>
      <c r="K1055" s="13">
        <v>0</v>
      </c>
      <c r="L1055" s="13">
        <v>0</v>
      </c>
      <c r="M1055" s="13">
        <v>0</v>
      </c>
      <c r="N1055" s="13">
        <v>0</v>
      </c>
      <c r="O1055" s="13">
        <v>0</v>
      </c>
      <c r="P1055" s="13">
        <v>0</v>
      </c>
      <c r="Q1055" s="13">
        <v>0</v>
      </c>
      <c r="R1055" s="13">
        <v>0</v>
      </c>
      <c r="S1055" s="13">
        <v>0</v>
      </c>
      <c r="T1055" s="13">
        <v>0</v>
      </c>
      <c r="U1055" s="13">
        <v>0</v>
      </c>
      <c r="V1055" s="13">
        <v>0</v>
      </c>
      <c r="W1055" s="13">
        <v>0</v>
      </c>
      <c r="X1055" s="8">
        <v>50</v>
      </c>
      <c r="Y1055" s="1">
        <f t="shared" si="15"/>
        <v>622</v>
      </c>
    </row>
    <row r="1056" spans="1:25" x14ac:dyDescent="0.2">
      <c r="A1056" s="6" t="str">
        <f>IF(D1056="","",COUNTA($D$10:D1056)+37)</f>
        <v/>
      </c>
      <c r="B1056" s="24"/>
      <c r="C1056" s="6"/>
      <c r="D1056" s="25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8"/>
      <c r="Y1056" s="1" t="str">
        <f t="shared" si="15"/>
        <v/>
      </c>
    </row>
    <row r="1057" spans="1:25" x14ac:dyDescent="0.2">
      <c r="A1057" s="6">
        <f>IF(D1057="","",COUNTA($D$10:D1057)+37)</f>
        <v>623</v>
      </c>
      <c r="B1057" s="24"/>
      <c r="C1057" s="6"/>
      <c r="D1057" s="25" t="s">
        <v>24</v>
      </c>
      <c r="E1057" s="10">
        <v>12</v>
      </c>
      <c r="F1057" s="10">
        <v>1</v>
      </c>
      <c r="G1057" s="10">
        <v>5</v>
      </c>
      <c r="H1057" s="10">
        <v>2</v>
      </c>
      <c r="I1057" s="10">
        <v>1</v>
      </c>
      <c r="J1057" s="10">
        <v>2</v>
      </c>
      <c r="K1057" s="10">
        <v>1</v>
      </c>
      <c r="L1057" s="13">
        <v>0</v>
      </c>
      <c r="M1057" s="13">
        <v>0</v>
      </c>
      <c r="N1057" s="13">
        <v>0</v>
      </c>
      <c r="O1057" s="13">
        <v>0</v>
      </c>
      <c r="P1057" s="13">
        <v>0</v>
      </c>
      <c r="Q1057" s="13">
        <v>0</v>
      </c>
      <c r="R1057" s="13">
        <v>0</v>
      </c>
      <c r="S1057" s="13">
        <v>0</v>
      </c>
      <c r="T1057" s="13">
        <v>0</v>
      </c>
      <c r="U1057" s="13">
        <v>0</v>
      </c>
      <c r="V1057" s="13">
        <v>0</v>
      </c>
      <c r="W1057" s="13">
        <v>0</v>
      </c>
      <c r="X1057" s="8">
        <v>98</v>
      </c>
      <c r="Y1057" s="1">
        <f t="shared" si="15"/>
        <v>623</v>
      </c>
    </row>
    <row r="1058" spans="1:25" x14ac:dyDescent="0.2">
      <c r="A1058" s="6">
        <f>IF(D1058="","",COUNTA($D$10:D1058)+37)</f>
        <v>624</v>
      </c>
      <c r="B1058" s="24"/>
      <c r="C1058" s="6"/>
      <c r="D1058" s="25" t="s">
        <v>25</v>
      </c>
      <c r="E1058" s="10">
        <v>9</v>
      </c>
      <c r="F1058" s="10">
        <v>2</v>
      </c>
      <c r="G1058" s="10">
        <v>2</v>
      </c>
      <c r="H1058" s="13">
        <v>0</v>
      </c>
      <c r="I1058" s="13">
        <v>0</v>
      </c>
      <c r="J1058" s="10">
        <v>1</v>
      </c>
      <c r="K1058" s="10">
        <v>4</v>
      </c>
      <c r="L1058" s="13">
        <v>0</v>
      </c>
      <c r="M1058" s="13">
        <v>0</v>
      </c>
      <c r="N1058" s="13">
        <v>0</v>
      </c>
      <c r="O1058" s="13">
        <v>0</v>
      </c>
      <c r="P1058" s="13">
        <v>0</v>
      </c>
      <c r="Q1058" s="13">
        <v>0</v>
      </c>
      <c r="R1058" s="13">
        <v>0</v>
      </c>
      <c r="S1058" s="13">
        <v>0</v>
      </c>
      <c r="T1058" s="13">
        <v>0</v>
      </c>
      <c r="U1058" s="13">
        <v>0</v>
      </c>
      <c r="V1058" s="13">
        <v>0</v>
      </c>
      <c r="W1058" s="13">
        <v>0</v>
      </c>
      <c r="X1058" s="8">
        <v>180</v>
      </c>
      <c r="Y1058" s="1">
        <f t="shared" si="15"/>
        <v>624</v>
      </c>
    </row>
    <row r="1059" spans="1:25" x14ac:dyDescent="0.2">
      <c r="A1059" s="6" t="str">
        <f>IF(D1059="","",COUNTA($D$10:D1059)+37)</f>
        <v/>
      </c>
      <c r="B1059" s="24"/>
      <c r="C1059" s="6"/>
      <c r="D1059" s="25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8"/>
      <c r="Y1059" s="1" t="str">
        <f t="shared" si="15"/>
        <v/>
      </c>
    </row>
    <row r="1060" spans="1:25" x14ac:dyDescent="0.2">
      <c r="A1060" s="6">
        <f>IF(D1060="","",COUNTA($D$10:D1060)+37)</f>
        <v>625</v>
      </c>
      <c r="B1060" s="24"/>
      <c r="C1060" s="6"/>
      <c r="D1060" s="25" t="s">
        <v>76</v>
      </c>
      <c r="E1060" s="7">
        <v>21</v>
      </c>
      <c r="F1060" s="7">
        <v>3</v>
      </c>
      <c r="G1060" s="7">
        <v>7</v>
      </c>
      <c r="H1060" s="7">
        <v>2</v>
      </c>
      <c r="I1060" s="7">
        <v>1</v>
      </c>
      <c r="J1060" s="7">
        <v>3</v>
      </c>
      <c r="K1060" s="7">
        <v>5</v>
      </c>
      <c r="L1060" s="14">
        <v>0</v>
      </c>
      <c r="M1060" s="14">
        <v>0</v>
      </c>
      <c r="N1060" s="14">
        <v>0</v>
      </c>
      <c r="O1060" s="14">
        <v>0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7" t="s">
        <v>56</v>
      </c>
      <c r="Y1060" s="1">
        <f t="shared" si="15"/>
        <v>625</v>
      </c>
    </row>
    <row r="1061" spans="1:25" x14ac:dyDescent="0.2">
      <c r="A1061" s="6" t="str">
        <f>IF(D1061="","",COUNTA($D$10:D1061)+37)</f>
        <v/>
      </c>
      <c r="B1061" s="24"/>
      <c r="C1061" s="6"/>
      <c r="D1061" s="25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9"/>
      <c r="Y1061" s="1" t="str">
        <f t="shared" si="15"/>
        <v/>
      </c>
    </row>
    <row r="1062" spans="1:25" x14ac:dyDescent="0.2">
      <c r="A1062" s="6" t="str">
        <f>IF(D1062="","",COUNTA($D$10:D1062)+37)</f>
        <v/>
      </c>
      <c r="B1062" s="9" t="s">
        <v>71</v>
      </c>
      <c r="C1062" s="6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9"/>
    </row>
    <row r="1063" spans="1:25" x14ac:dyDescent="0.2">
      <c r="A1063" s="6" t="str">
        <f>IF(D1063="","",COUNTA($D$10:D1063)+37)</f>
        <v/>
      </c>
      <c r="B1063" s="24"/>
      <c r="C1063" s="6"/>
      <c r="D1063" s="25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9"/>
    </row>
    <row r="1064" spans="1:25" x14ac:dyDescent="0.2">
      <c r="A1064" s="6">
        <f>IF(D1064="","",COUNTA($D$10:D1064)+37)</f>
        <v>626</v>
      </c>
      <c r="B1064" s="24"/>
      <c r="C1064" s="6"/>
      <c r="D1064" s="25" t="s">
        <v>27</v>
      </c>
      <c r="E1064" s="10">
        <v>9</v>
      </c>
      <c r="F1064" s="13">
        <v>0</v>
      </c>
      <c r="G1064" s="10">
        <v>4</v>
      </c>
      <c r="H1064" s="10">
        <v>2</v>
      </c>
      <c r="I1064" s="10">
        <v>2</v>
      </c>
      <c r="J1064" s="13">
        <v>0</v>
      </c>
      <c r="K1064" s="10">
        <v>1</v>
      </c>
      <c r="L1064" s="13">
        <v>0</v>
      </c>
      <c r="M1064" s="13">
        <v>0</v>
      </c>
      <c r="N1064" s="13">
        <v>0</v>
      </c>
      <c r="O1064" s="13">
        <v>0</v>
      </c>
      <c r="P1064" s="13">
        <v>0</v>
      </c>
      <c r="Q1064" s="13">
        <v>0</v>
      </c>
      <c r="R1064" s="13">
        <v>0</v>
      </c>
      <c r="S1064" s="13">
        <v>0</v>
      </c>
      <c r="T1064" s="13">
        <v>0</v>
      </c>
      <c r="U1064" s="13">
        <v>0</v>
      </c>
      <c r="V1064" s="13">
        <v>0</v>
      </c>
      <c r="W1064" s="13">
        <v>0</v>
      </c>
      <c r="X1064" s="8">
        <v>100</v>
      </c>
      <c r="Y1064" s="1">
        <f t="shared" si="15"/>
        <v>626</v>
      </c>
    </row>
    <row r="1065" spans="1:25" x14ac:dyDescent="0.2">
      <c r="A1065" s="6">
        <f>IF(D1065="","",COUNTA($D$10:D1065)+37)</f>
        <v>627</v>
      </c>
      <c r="B1065" s="24"/>
      <c r="C1065" s="6"/>
      <c r="D1065" s="25" t="s">
        <v>28</v>
      </c>
      <c r="E1065" s="10">
        <v>8</v>
      </c>
      <c r="F1065" s="10">
        <v>2</v>
      </c>
      <c r="G1065" s="10">
        <v>4</v>
      </c>
      <c r="H1065" s="13">
        <v>0</v>
      </c>
      <c r="I1065" s="10">
        <v>1</v>
      </c>
      <c r="J1065" s="13">
        <v>0</v>
      </c>
      <c r="K1065" s="13">
        <v>0</v>
      </c>
      <c r="L1065" s="13">
        <v>0</v>
      </c>
      <c r="M1065" s="13">
        <v>0</v>
      </c>
      <c r="N1065" s="13">
        <v>0</v>
      </c>
      <c r="O1065" s="13">
        <v>0</v>
      </c>
      <c r="P1065" s="13">
        <v>0</v>
      </c>
      <c r="Q1065" s="10">
        <v>1</v>
      </c>
      <c r="R1065" s="13">
        <v>0</v>
      </c>
      <c r="S1065" s="13">
        <v>0</v>
      </c>
      <c r="T1065" s="13">
        <v>0</v>
      </c>
      <c r="U1065" s="13">
        <v>0</v>
      </c>
      <c r="V1065" s="13">
        <v>0</v>
      </c>
      <c r="W1065" s="13">
        <v>0</v>
      </c>
      <c r="X1065" s="8">
        <v>55</v>
      </c>
      <c r="Y1065" s="1">
        <f t="shared" si="15"/>
        <v>627</v>
      </c>
    </row>
    <row r="1066" spans="1:25" x14ac:dyDescent="0.2">
      <c r="A1066" s="6" t="str">
        <f>IF(D1066="","",COUNTA($D$10:D1066)+37)</f>
        <v/>
      </c>
      <c r="B1066" s="24"/>
      <c r="C1066" s="6"/>
      <c r="D1066" s="25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8"/>
      <c r="Y1066" s="1" t="str">
        <f t="shared" ref="Y1066:Y1133" si="16">A1066</f>
        <v/>
      </c>
    </row>
    <row r="1067" spans="1:25" x14ac:dyDescent="0.2">
      <c r="A1067" s="6">
        <f>IF(D1067="","",COUNTA($D$10:D1067)+37)</f>
        <v>628</v>
      </c>
      <c r="B1067" s="24"/>
      <c r="C1067" s="6"/>
      <c r="D1067" s="25" t="s">
        <v>76</v>
      </c>
      <c r="E1067" s="7">
        <v>17</v>
      </c>
      <c r="F1067" s="7">
        <v>2</v>
      </c>
      <c r="G1067" s="7">
        <v>8</v>
      </c>
      <c r="H1067" s="7">
        <v>2</v>
      </c>
      <c r="I1067" s="7">
        <v>3</v>
      </c>
      <c r="J1067" s="14">
        <v>0</v>
      </c>
      <c r="K1067" s="7">
        <v>1</v>
      </c>
      <c r="L1067" s="14">
        <v>0</v>
      </c>
      <c r="M1067" s="14">
        <v>0</v>
      </c>
      <c r="N1067" s="14">
        <v>0</v>
      </c>
      <c r="O1067" s="14">
        <v>0</v>
      </c>
      <c r="P1067" s="14">
        <v>0</v>
      </c>
      <c r="Q1067" s="7">
        <v>1</v>
      </c>
      <c r="R1067" s="14">
        <v>0</v>
      </c>
      <c r="S1067" s="14">
        <v>0</v>
      </c>
      <c r="T1067" s="14">
        <v>0</v>
      </c>
      <c r="U1067" s="14">
        <v>0</v>
      </c>
      <c r="V1067" s="14">
        <v>0</v>
      </c>
      <c r="W1067" s="14">
        <v>0</v>
      </c>
      <c r="X1067" s="17" t="s">
        <v>56</v>
      </c>
      <c r="Y1067" s="1">
        <f t="shared" si="16"/>
        <v>628</v>
      </c>
    </row>
    <row r="1068" spans="1:25" x14ac:dyDescent="0.2">
      <c r="A1068" s="6" t="str">
        <f>IF(D1068="","",COUNTA($D$10:D1068)+37)</f>
        <v/>
      </c>
      <c r="B1068" s="24"/>
      <c r="C1068" s="6"/>
      <c r="D1068" s="25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9"/>
      <c r="Y1068" s="1" t="str">
        <f t="shared" si="16"/>
        <v/>
      </c>
    </row>
    <row r="1069" spans="1:25" x14ac:dyDescent="0.2">
      <c r="A1069" s="6">
        <f>IF(D1069="","",COUNTA($D$10:D1069)+37)</f>
        <v>629</v>
      </c>
      <c r="B1069" s="24"/>
      <c r="C1069" s="6"/>
      <c r="D1069" s="25" t="s">
        <v>30</v>
      </c>
      <c r="E1069" s="10">
        <v>1</v>
      </c>
      <c r="F1069" s="13">
        <v>0</v>
      </c>
      <c r="G1069" s="13">
        <v>0</v>
      </c>
      <c r="H1069" s="13">
        <v>0</v>
      </c>
      <c r="I1069" s="10">
        <v>1</v>
      </c>
      <c r="J1069" s="13">
        <v>0</v>
      </c>
      <c r="K1069" s="13">
        <v>0</v>
      </c>
      <c r="L1069" s="13">
        <v>0</v>
      </c>
      <c r="M1069" s="13">
        <v>0</v>
      </c>
      <c r="N1069" s="13">
        <v>0</v>
      </c>
      <c r="O1069" s="13">
        <v>0</v>
      </c>
      <c r="P1069" s="13">
        <v>0</v>
      </c>
      <c r="Q1069" s="13">
        <v>0</v>
      </c>
      <c r="R1069" s="13">
        <v>0</v>
      </c>
      <c r="S1069" s="13">
        <v>0</v>
      </c>
      <c r="T1069" s="13">
        <v>0</v>
      </c>
      <c r="U1069" s="13">
        <v>0</v>
      </c>
      <c r="V1069" s="13">
        <v>0</v>
      </c>
      <c r="W1069" s="13">
        <v>0</v>
      </c>
      <c r="X1069" s="8">
        <v>130</v>
      </c>
      <c r="Y1069" s="1">
        <f t="shared" si="16"/>
        <v>629</v>
      </c>
    </row>
    <row r="1070" spans="1:25" x14ac:dyDescent="0.2">
      <c r="A1070" s="6" t="str">
        <f>IF(D1070="","",COUNTA($D$10:D1070)+37)</f>
        <v/>
      </c>
      <c r="B1070" s="24"/>
      <c r="C1070" s="6"/>
      <c r="D1070" s="25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8"/>
      <c r="Y1070" s="1" t="str">
        <f t="shared" si="16"/>
        <v/>
      </c>
    </row>
    <row r="1071" spans="1:25" x14ac:dyDescent="0.2">
      <c r="A1071" s="6">
        <f>IF(D1071="","",COUNTA($D$10:D1071)+37)</f>
        <v>630</v>
      </c>
      <c r="B1071" s="24"/>
      <c r="C1071" s="6"/>
      <c r="D1071" s="25" t="s">
        <v>76</v>
      </c>
      <c r="E1071" s="7">
        <v>1</v>
      </c>
      <c r="F1071" s="14">
        <v>0</v>
      </c>
      <c r="G1071" s="14">
        <v>0</v>
      </c>
      <c r="H1071" s="14">
        <v>0</v>
      </c>
      <c r="I1071" s="7">
        <v>1</v>
      </c>
      <c r="J1071" s="14">
        <v>0</v>
      </c>
      <c r="K1071" s="14">
        <v>0</v>
      </c>
      <c r="L1071" s="14">
        <v>0</v>
      </c>
      <c r="M1071" s="14">
        <v>0</v>
      </c>
      <c r="N1071" s="14">
        <v>0</v>
      </c>
      <c r="O1071" s="14">
        <v>0</v>
      </c>
      <c r="P1071" s="14">
        <v>0</v>
      </c>
      <c r="Q1071" s="14">
        <v>0</v>
      </c>
      <c r="R1071" s="14">
        <v>0</v>
      </c>
      <c r="S1071" s="14">
        <v>0</v>
      </c>
      <c r="T1071" s="14">
        <v>0</v>
      </c>
      <c r="U1071" s="14">
        <v>0</v>
      </c>
      <c r="V1071" s="14">
        <v>0</v>
      </c>
      <c r="W1071" s="14">
        <v>0</v>
      </c>
      <c r="X1071" s="17" t="s">
        <v>56</v>
      </c>
      <c r="Y1071" s="1">
        <f t="shared" si="16"/>
        <v>630</v>
      </c>
    </row>
    <row r="1072" spans="1:25" x14ac:dyDescent="0.2">
      <c r="A1072" s="6" t="str">
        <f>IF(D1072="","",COUNTA($D$10:D1072)-16)</f>
        <v/>
      </c>
      <c r="B1072" s="24"/>
      <c r="C1072" s="6"/>
      <c r="D1072" s="25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9"/>
      <c r="Y1072" s="1" t="str">
        <f t="shared" si="16"/>
        <v/>
      </c>
    </row>
    <row r="1073" spans="1:25" x14ac:dyDescent="0.2">
      <c r="A1073" s="6">
        <v>631</v>
      </c>
      <c r="B1073" s="24"/>
      <c r="C1073" s="25" t="s">
        <v>33</v>
      </c>
      <c r="E1073" s="7">
        <v>8</v>
      </c>
      <c r="F1073" s="14">
        <v>0</v>
      </c>
      <c r="G1073" s="7">
        <v>6</v>
      </c>
      <c r="H1073" s="7">
        <v>2</v>
      </c>
      <c r="I1073" s="14">
        <v>0</v>
      </c>
      <c r="J1073" s="14">
        <v>0</v>
      </c>
      <c r="K1073" s="14">
        <v>0</v>
      </c>
      <c r="L1073" s="14">
        <v>0</v>
      </c>
      <c r="M1073" s="14">
        <v>0</v>
      </c>
      <c r="N1073" s="14">
        <v>0</v>
      </c>
      <c r="O1073" s="14">
        <v>0</v>
      </c>
      <c r="P1073" s="14">
        <v>0</v>
      </c>
      <c r="Q1073" s="14">
        <v>0</v>
      </c>
      <c r="R1073" s="14">
        <v>0</v>
      </c>
      <c r="S1073" s="14">
        <v>0</v>
      </c>
      <c r="T1073" s="14">
        <v>0</v>
      </c>
      <c r="U1073" s="14">
        <v>0</v>
      </c>
      <c r="V1073" s="14">
        <v>0</v>
      </c>
      <c r="W1073" s="14">
        <v>0</v>
      </c>
      <c r="X1073" s="8">
        <v>62</v>
      </c>
      <c r="Y1073" s="1">
        <f t="shared" si="16"/>
        <v>631</v>
      </c>
    </row>
    <row r="1074" spans="1:25" x14ac:dyDescent="0.2">
      <c r="A1074" s="6" t="str">
        <f>IF(D1074="","",COUNTA($D$10:D1074)-16)</f>
        <v/>
      </c>
      <c r="B1074" s="24"/>
      <c r="C1074" s="6"/>
      <c r="D1074" s="25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8"/>
      <c r="Y1074" s="1" t="str">
        <f t="shared" si="16"/>
        <v/>
      </c>
    </row>
    <row r="1075" spans="1:25" x14ac:dyDescent="0.2">
      <c r="A1075" s="6">
        <f>IF(D1075="","",COUNTA($D$10:D1075)+38)</f>
        <v>632</v>
      </c>
      <c r="B1075" s="24"/>
      <c r="C1075" s="6"/>
      <c r="D1075" s="25" t="s">
        <v>21</v>
      </c>
      <c r="E1075" s="10">
        <v>1</v>
      </c>
      <c r="F1075" s="13">
        <v>0</v>
      </c>
      <c r="G1075" s="10">
        <v>1</v>
      </c>
      <c r="H1075" s="13">
        <v>0</v>
      </c>
      <c r="I1075" s="13">
        <v>0</v>
      </c>
      <c r="J1075" s="13">
        <v>0</v>
      </c>
      <c r="K1075" s="13">
        <v>0</v>
      </c>
      <c r="L1075" s="13">
        <v>0</v>
      </c>
      <c r="M1075" s="13">
        <v>0</v>
      </c>
      <c r="N1075" s="13">
        <v>0</v>
      </c>
      <c r="O1075" s="13">
        <v>0</v>
      </c>
      <c r="P1075" s="13">
        <v>0</v>
      </c>
      <c r="Q1075" s="13">
        <v>0</v>
      </c>
      <c r="R1075" s="13">
        <v>0</v>
      </c>
      <c r="S1075" s="13">
        <v>0</v>
      </c>
      <c r="T1075" s="13">
        <v>0</v>
      </c>
      <c r="U1075" s="13">
        <v>0</v>
      </c>
      <c r="V1075" s="13">
        <v>0</v>
      </c>
      <c r="W1075" s="13">
        <v>0</v>
      </c>
      <c r="X1075" s="8">
        <v>90</v>
      </c>
      <c r="Y1075" s="1">
        <f t="shared" si="16"/>
        <v>632</v>
      </c>
    </row>
    <row r="1076" spans="1:25" x14ac:dyDescent="0.2">
      <c r="A1076" s="6" t="str">
        <f>IF(D1076="","",COUNTA($D$10:D1076)+38)</f>
        <v/>
      </c>
      <c r="B1076" s="24"/>
      <c r="C1076" s="6"/>
      <c r="D1076" s="25"/>
      <c r="E1076" s="10"/>
      <c r="F1076" s="13"/>
      <c r="G1076" s="10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8"/>
    </row>
    <row r="1077" spans="1:25" x14ac:dyDescent="0.2">
      <c r="A1077" s="6">
        <f>IF(D1077="","",COUNTA($D$10:D1077)+38)</f>
        <v>633</v>
      </c>
      <c r="B1077" s="24"/>
      <c r="C1077" s="6"/>
      <c r="D1077" s="25" t="s">
        <v>24</v>
      </c>
      <c r="E1077" s="10">
        <v>3</v>
      </c>
      <c r="F1077" s="13">
        <v>0</v>
      </c>
      <c r="G1077" s="10">
        <v>1</v>
      </c>
      <c r="H1077" s="10">
        <v>2</v>
      </c>
      <c r="I1077" s="13">
        <v>0</v>
      </c>
      <c r="J1077" s="13">
        <v>0</v>
      </c>
      <c r="K1077" s="13">
        <v>0</v>
      </c>
      <c r="L1077" s="13">
        <v>0</v>
      </c>
      <c r="M1077" s="13">
        <v>0</v>
      </c>
      <c r="N1077" s="13">
        <v>0</v>
      </c>
      <c r="O1077" s="13">
        <v>0</v>
      </c>
      <c r="P1077" s="13">
        <v>0</v>
      </c>
      <c r="Q1077" s="13">
        <v>0</v>
      </c>
      <c r="R1077" s="13">
        <v>0</v>
      </c>
      <c r="S1077" s="13">
        <v>0</v>
      </c>
      <c r="T1077" s="13">
        <v>0</v>
      </c>
      <c r="U1077" s="13">
        <v>0</v>
      </c>
      <c r="V1077" s="13">
        <v>0</v>
      </c>
      <c r="W1077" s="13">
        <v>0</v>
      </c>
      <c r="X1077" s="8">
        <v>100</v>
      </c>
      <c r="Y1077" s="1">
        <f t="shared" si="16"/>
        <v>633</v>
      </c>
    </row>
    <row r="1078" spans="1:25" x14ac:dyDescent="0.2">
      <c r="A1078" s="6">
        <f>IF(D1078="","",COUNTA($D$10:D1078)+38)</f>
        <v>634</v>
      </c>
      <c r="B1078" s="24"/>
      <c r="C1078" s="6"/>
      <c r="D1078" s="25" t="s">
        <v>25</v>
      </c>
      <c r="E1078" s="10">
        <v>3</v>
      </c>
      <c r="F1078" s="13">
        <v>0</v>
      </c>
      <c r="G1078" s="10">
        <v>3</v>
      </c>
      <c r="H1078" s="13">
        <v>0</v>
      </c>
      <c r="I1078" s="13">
        <v>0</v>
      </c>
      <c r="J1078" s="13">
        <v>0</v>
      </c>
      <c r="K1078" s="13">
        <v>0</v>
      </c>
      <c r="L1078" s="13">
        <v>0</v>
      </c>
      <c r="M1078" s="13">
        <v>0</v>
      </c>
      <c r="N1078" s="13">
        <v>0</v>
      </c>
      <c r="O1078" s="13">
        <v>0</v>
      </c>
      <c r="P1078" s="13">
        <v>0</v>
      </c>
      <c r="Q1078" s="13">
        <v>0</v>
      </c>
      <c r="R1078" s="13">
        <v>0</v>
      </c>
      <c r="S1078" s="13">
        <v>0</v>
      </c>
      <c r="T1078" s="13">
        <v>0</v>
      </c>
      <c r="U1078" s="13">
        <v>0</v>
      </c>
      <c r="V1078" s="13">
        <v>0</v>
      </c>
      <c r="W1078" s="13">
        <v>0</v>
      </c>
      <c r="X1078" s="8">
        <v>50</v>
      </c>
      <c r="Y1078" s="1">
        <f t="shared" si="16"/>
        <v>634</v>
      </c>
    </row>
    <row r="1079" spans="1:25" x14ac:dyDescent="0.2">
      <c r="A1079" s="6" t="str">
        <f>IF(D1079="","",COUNTA($D$10:D1079)+38)</f>
        <v/>
      </c>
      <c r="B1079" s="24"/>
      <c r="C1079" s="6"/>
      <c r="D1079" s="25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8"/>
      <c r="Y1079" s="1" t="str">
        <f t="shared" si="16"/>
        <v/>
      </c>
    </row>
    <row r="1080" spans="1:25" x14ac:dyDescent="0.2">
      <c r="A1080" s="6">
        <f>IF(D1080="","",COUNTA($D$10:D1080)+38)</f>
        <v>635</v>
      </c>
      <c r="B1080" s="24"/>
      <c r="C1080" s="6"/>
      <c r="D1080" s="25" t="s">
        <v>76</v>
      </c>
      <c r="E1080" s="7">
        <v>6</v>
      </c>
      <c r="F1080" s="14">
        <v>0</v>
      </c>
      <c r="G1080" s="7">
        <v>4</v>
      </c>
      <c r="H1080" s="7">
        <v>2</v>
      </c>
      <c r="I1080" s="14">
        <v>0</v>
      </c>
      <c r="J1080" s="14">
        <v>0</v>
      </c>
      <c r="K1080" s="14">
        <v>0</v>
      </c>
      <c r="L1080" s="14">
        <v>0</v>
      </c>
      <c r="M1080" s="14">
        <v>0</v>
      </c>
      <c r="N1080" s="14">
        <v>0</v>
      </c>
      <c r="O1080" s="14">
        <v>0</v>
      </c>
      <c r="P1080" s="14">
        <v>0</v>
      </c>
      <c r="Q1080" s="14">
        <v>0</v>
      </c>
      <c r="R1080" s="14">
        <v>0</v>
      </c>
      <c r="S1080" s="14">
        <v>0</v>
      </c>
      <c r="T1080" s="14">
        <v>0</v>
      </c>
      <c r="U1080" s="14">
        <v>0</v>
      </c>
      <c r="V1080" s="14">
        <v>0</v>
      </c>
      <c r="W1080" s="14">
        <v>0</v>
      </c>
      <c r="X1080" s="17" t="s">
        <v>56</v>
      </c>
      <c r="Y1080" s="1">
        <f t="shared" si="16"/>
        <v>635</v>
      </c>
    </row>
    <row r="1081" spans="1:25" x14ac:dyDescent="0.2">
      <c r="A1081" s="6" t="str">
        <f>IF(D1081="","",COUNTA($D$10:D1081)+38)</f>
        <v/>
      </c>
      <c r="B1081" s="24"/>
      <c r="C1081" s="6"/>
      <c r="D1081" s="25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9"/>
      <c r="Y1081" s="1" t="str">
        <f t="shared" si="16"/>
        <v/>
      </c>
    </row>
    <row r="1082" spans="1:25" x14ac:dyDescent="0.2">
      <c r="A1082" s="6">
        <f>IF(D1082="","",COUNTA($D$10:D1082)+38)</f>
        <v>636</v>
      </c>
      <c r="B1082" s="24"/>
      <c r="C1082" s="6"/>
      <c r="D1082" s="25" t="s">
        <v>27</v>
      </c>
      <c r="E1082" s="10">
        <v>1</v>
      </c>
      <c r="F1082" s="13">
        <v>0</v>
      </c>
      <c r="G1082" s="10">
        <v>1</v>
      </c>
      <c r="H1082" s="13">
        <v>0</v>
      </c>
      <c r="I1082" s="13">
        <v>0</v>
      </c>
      <c r="J1082" s="13">
        <v>0</v>
      </c>
      <c r="K1082" s="13">
        <v>0</v>
      </c>
      <c r="L1082" s="13">
        <v>0</v>
      </c>
      <c r="M1082" s="13">
        <v>0</v>
      </c>
      <c r="N1082" s="13">
        <v>0</v>
      </c>
      <c r="O1082" s="13">
        <v>0</v>
      </c>
      <c r="P1082" s="13">
        <v>0</v>
      </c>
      <c r="Q1082" s="13">
        <v>0</v>
      </c>
      <c r="R1082" s="13">
        <v>0</v>
      </c>
      <c r="S1082" s="13">
        <v>0</v>
      </c>
      <c r="T1082" s="13">
        <v>0</v>
      </c>
      <c r="U1082" s="13">
        <v>0</v>
      </c>
      <c r="V1082" s="13">
        <v>0</v>
      </c>
      <c r="W1082" s="13">
        <v>0</v>
      </c>
      <c r="X1082" s="8">
        <v>50</v>
      </c>
      <c r="Y1082" s="1">
        <f t="shared" si="16"/>
        <v>636</v>
      </c>
    </row>
    <row r="1083" spans="1:25" x14ac:dyDescent="0.2">
      <c r="A1083" s="6" t="str">
        <f>IF(D1083="","",COUNTA($D$10:D1083)+38)</f>
        <v/>
      </c>
      <c r="B1083" s="24"/>
      <c r="C1083" s="6"/>
      <c r="D1083" s="25"/>
      <c r="E1083" s="10"/>
      <c r="F1083" s="13"/>
      <c r="G1083" s="10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8"/>
    </row>
    <row r="1084" spans="1:25" x14ac:dyDescent="0.2">
      <c r="A1084" s="6">
        <f>IF(D1084="","",COUNTA($D$10:D1084)+38)</f>
        <v>637</v>
      </c>
      <c r="B1084" s="24"/>
      <c r="C1084" s="6"/>
      <c r="D1084" s="25" t="s">
        <v>76</v>
      </c>
      <c r="E1084" s="7">
        <v>1</v>
      </c>
      <c r="F1084" s="14">
        <v>0</v>
      </c>
      <c r="G1084" s="7">
        <v>1</v>
      </c>
      <c r="H1084" s="14">
        <v>0</v>
      </c>
      <c r="I1084" s="14">
        <v>0</v>
      </c>
      <c r="J1084" s="14">
        <v>0</v>
      </c>
      <c r="K1084" s="14">
        <v>0</v>
      </c>
      <c r="L1084" s="14">
        <v>0</v>
      </c>
      <c r="M1084" s="14">
        <v>0</v>
      </c>
      <c r="N1084" s="14">
        <v>0</v>
      </c>
      <c r="O1084" s="14">
        <v>0</v>
      </c>
      <c r="P1084" s="14">
        <v>0</v>
      </c>
      <c r="Q1084" s="14">
        <v>0</v>
      </c>
      <c r="R1084" s="14">
        <v>0</v>
      </c>
      <c r="S1084" s="14">
        <v>0</v>
      </c>
      <c r="T1084" s="14">
        <v>0</v>
      </c>
      <c r="U1084" s="14">
        <v>0</v>
      </c>
      <c r="V1084" s="14">
        <v>0</v>
      </c>
      <c r="W1084" s="14">
        <v>0</v>
      </c>
      <c r="X1084" s="17" t="s">
        <v>56</v>
      </c>
      <c r="Y1084" s="1">
        <f t="shared" si="16"/>
        <v>637</v>
      </c>
    </row>
    <row r="1085" spans="1:25" x14ac:dyDescent="0.2">
      <c r="A1085" s="6" t="str">
        <f>IF(D1085="","",COUNTA($D$10:D1085)+38)</f>
        <v/>
      </c>
      <c r="B1085" s="24"/>
      <c r="C1085" s="6"/>
      <c r="D1085" s="25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9"/>
      <c r="Y1085" s="1" t="str">
        <f t="shared" si="16"/>
        <v/>
      </c>
    </row>
    <row r="1086" spans="1:25" x14ac:dyDescent="0.2">
      <c r="A1086" s="6">
        <f>IF(D1086="","",COUNTA($D$10:D1086)+38)</f>
        <v>638</v>
      </c>
      <c r="B1086" s="24"/>
      <c r="C1086" s="6"/>
      <c r="D1086" s="25" t="s">
        <v>76</v>
      </c>
      <c r="E1086" s="14">
        <v>0</v>
      </c>
      <c r="F1086" s="14">
        <v>0</v>
      </c>
      <c r="G1086" s="14">
        <v>0</v>
      </c>
      <c r="H1086" s="14">
        <v>0</v>
      </c>
      <c r="I1086" s="14">
        <v>0</v>
      </c>
      <c r="J1086" s="14">
        <v>0</v>
      </c>
      <c r="K1086" s="14">
        <v>0</v>
      </c>
      <c r="L1086" s="14">
        <v>0</v>
      </c>
      <c r="M1086" s="14">
        <v>0</v>
      </c>
      <c r="N1086" s="14">
        <v>0</v>
      </c>
      <c r="O1086" s="14">
        <v>0</v>
      </c>
      <c r="P1086" s="14">
        <v>0</v>
      </c>
      <c r="Q1086" s="14">
        <v>0</v>
      </c>
      <c r="R1086" s="14">
        <v>0</v>
      </c>
      <c r="S1086" s="14">
        <v>0</v>
      </c>
      <c r="T1086" s="14">
        <v>0</v>
      </c>
      <c r="U1086" s="14">
        <v>0</v>
      </c>
      <c r="V1086" s="14">
        <v>0</v>
      </c>
      <c r="W1086" s="14">
        <v>0</v>
      </c>
      <c r="X1086" s="17" t="s">
        <v>56</v>
      </c>
      <c r="Y1086" s="1">
        <f t="shared" si="16"/>
        <v>638</v>
      </c>
    </row>
    <row r="1087" spans="1:25" x14ac:dyDescent="0.2">
      <c r="A1087" s="6" t="str">
        <f>IF(D1087="","",COUNTA($D$10:D1087)-16)</f>
        <v/>
      </c>
      <c r="B1087" s="24"/>
      <c r="C1087" s="6"/>
      <c r="D1087" s="25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9"/>
      <c r="Y1087" s="1" t="str">
        <f t="shared" si="16"/>
        <v/>
      </c>
    </row>
    <row r="1088" spans="1:25" x14ac:dyDescent="0.2">
      <c r="A1088" s="6">
        <v>639</v>
      </c>
      <c r="B1088" s="9" t="s">
        <v>54</v>
      </c>
      <c r="C1088" s="6"/>
      <c r="E1088" s="7">
        <v>638</v>
      </c>
      <c r="F1088" s="7">
        <v>72</v>
      </c>
      <c r="G1088" s="7">
        <v>320</v>
      </c>
      <c r="H1088" s="7">
        <v>58</v>
      </c>
      <c r="I1088" s="7">
        <v>56</v>
      </c>
      <c r="J1088" s="7">
        <v>33</v>
      </c>
      <c r="K1088" s="7">
        <v>41</v>
      </c>
      <c r="L1088" s="7">
        <v>16</v>
      </c>
      <c r="M1088" s="7">
        <v>12</v>
      </c>
      <c r="N1088" s="7">
        <v>3</v>
      </c>
      <c r="O1088" s="7">
        <v>10</v>
      </c>
      <c r="P1088" s="7">
        <v>5</v>
      </c>
      <c r="Q1088" s="7">
        <v>6</v>
      </c>
      <c r="R1088" s="7">
        <v>2</v>
      </c>
      <c r="S1088" s="14">
        <v>0</v>
      </c>
      <c r="T1088" s="14">
        <v>0</v>
      </c>
      <c r="U1088" s="14">
        <v>0</v>
      </c>
      <c r="V1088" s="14">
        <v>0</v>
      </c>
      <c r="W1088" s="7">
        <v>4</v>
      </c>
      <c r="X1088" s="8">
        <v>60</v>
      </c>
      <c r="Y1088" s="1">
        <f t="shared" si="16"/>
        <v>639</v>
      </c>
    </row>
    <row r="1089" spans="1:25" x14ac:dyDescent="0.2">
      <c r="A1089" s="6" t="str">
        <f>IF(D1089="","",COUNTA($D$10:D1089)-16)</f>
        <v/>
      </c>
      <c r="B1089" s="24"/>
      <c r="C1089" s="6"/>
      <c r="D1089" s="25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8"/>
      <c r="Y1089" s="1" t="str">
        <f t="shared" si="16"/>
        <v/>
      </c>
    </row>
    <row r="1090" spans="1:25" x14ac:dyDescent="0.2">
      <c r="A1090" s="6">
        <f>IF(D1090="","",COUNTA($D$10:D1090)+39)</f>
        <v>640</v>
      </c>
      <c r="B1090" s="24"/>
      <c r="C1090" s="6"/>
      <c r="D1090" s="25" t="s">
        <v>21</v>
      </c>
      <c r="E1090" s="10">
        <v>292</v>
      </c>
      <c r="F1090" s="10">
        <v>37</v>
      </c>
      <c r="G1090" s="10">
        <v>161</v>
      </c>
      <c r="H1090" s="10">
        <v>32</v>
      </c>
      <c r="I1090" s="10">
        <v>33</v>
      </c>
      <c r="J1090" s="10">
        <v>8</v>
      </c>
      <c r="K1090" s="10">
        <v>12</v>
      </c>
      <c r="L1090" s="10">
        <v>4</v>
      </c>
      <c r="M1090" s="10">
        <v>4</v>
      </c>
      <c r="N1090" s="13">
        <v>0</v>
      </c>
      <c r="O1090" s="13">
        <v>0</v>
      </c>
      <c r="P1090" s="13">
        <v>0</v>
      </c>
      <c r="Q1090" s="13">
        <v>0</v>
      </c>
      <c r="R1090" s="13">
        <v>0</v>
      </c>
      <c r="S1090" s="13">
        <v>0</v>
      </c>
      <c r="T1090" s="13">
        <v>0</v>
      </c>
      <c r="U1090" s="13">
        <v>0</v>
      </c>
      <c r="V1090" s="13">
        <v>0</v>
      </c>
      <c r="W1090" s="10">
        <v>1</v>
      </c>
      <c r="X1090" s="8">
        <v>50</v>
      </c>
      <c r="Y1090" s="1">
        <f t="shared" si="16"/>
        <v>640</v>
      </c>
    </row>
    <row r="1091" spans="1:25" x14ac:dyDescent="0.2">
      <c r="A1091" s="6">
        <f>IF(D1091="","",COUNTA($D$10:D1091)+39)</f>
        <v>641</v>
      </c>
      <c r="B1091" s="24"/>
      <c r="C1091" s="6"/>
      <c r="D1091" s="25" t="s">
        <v>23</v>
      </c>
      <c r="E1091" s="10">
        <v>1</v>
      </c>
      <c r="F1091" s="13">
        <v>0</v>
      </c>
      <c r="G1091" s="10">
        <v>1</v>
      </c>
      <c r="H1091" s="13">
        <v>0</v>
      </c>
      <c r="I1091" s="13">
        <v>0</v>
      </c>
      <c r="J1091" s="13">
        <v>0</v>
      </c>
      <c r="K1091" s="13">
        <v>0</v>
      </c>
      <c r="L1091" s="13">
        <v>0</v>
      </c>
      <c r="M1091" s="13">
        <v>0</v>
      </c>
      <c r="N1091" s="13">
        <v>0</v>
      </c>
      <c r="O1091" s="13">
        <v>0</v>
      </c>
      <c r="P1091" s="13">
        <v>0</v>
      </c>
      <c r="Q1091" s="13">
        <v>0</v>
      </c>
      <c r="R1091" s="13">
        <v>0</v>
      </c>
      <c r="S1091" s="13">
        <v>0</v>
      </c>
      <c r="T1091" s="13">
        <v>0</v>
      </c>
      <c r="U1091" s="13">
        <v>0</v>
      </c>
      <c r="V1091" s="13">
        <v>0</v>
      </c>
      <c r="W1091" s="13">
        <v>0</v>
      </c>
      <c r="X1091" s="8">
        <v>60</v>
      </c>
      <c r="Y1091" s="1">
        <f t="shared" si="16"/>
        <v>641</v>
      </c>
    </row>
    <row r="1092" spans="1:25" x14ac:dyDescent="0.2">
      <c r="A1092" s="6" t="str">
        <f>IF(D1092="","",COUNTA($D$10:D1092)+39)</f>
        <v/>
      </c>
      <c r="B1092" s="24"/>
      <c r="C1092" s="6"/>
      <c r="D1092" s="25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8"/>
      <c r="Y1092" s="1" t="str">
        <f t="shared" si="16"/>
        <v/>
      </c>
    </row>
    <row r="1093" spans="1:25" x14ac:dyDescent="0.2">
      <c r="A1093" s="6">
        <f>IF(D1093="","",COUNTA($D$10:D1093)+39)</f>
        <v>642</v>
      </c>
      <c r="B1093" s="24"/>
      <c r="C1093" s="6"/>
      <c r="D1093" s="25" t="s">
        <v>24</v>
      </c>
      <c r="E1093" s="10">
        <v>118</v>
      </c>
      <c r="F1093" s="10">
        <v>13</v>
      </c>
      <c r="G1093" s="10">
        <v>65</v>
      </c>
      <c r="H1093" s="10">
        <v>11</v>
      </c>
      <c r="I1093" s="10">
        <v>8</v>
      </c>
      <c r="J1093" s="10">
        <v>8</v>
      </c>
      <c r="K1093" s="10">
        <v>9</v>
      </c>
      <c r="L1093" s="10">
        <v>1</v>
      </c>
      <c r="M1093" s="10">
        <v>2</v>
      </c>
      <c r="N1093" s="13">
        <v>0</v>
      </c>
      <c r="O1093" s="13">
        <v>0</v>
      </c>
      <c r="P1093" s="10">
        <v>1</v>
      </c>
      <c r="Q1093" s="13">
        <v>0</v>
      </c>
      <c r="R1093" s="13">
        <v>0</v>
      </c>
      <c r="S1093" s="13">
        <v>0</v>
      </c>
      <c r="T1093" s="13">
        <v>0</v>
      </c>
      <c r="U1093" s="13">
        <v>0</v>
      </c>
      <c r="V1093" s="13">
        <v>0</v>
      </c>
      <c r="W1093" s="13">
        <v>0</v>
      </c>
      <c r="X1093" s="8">
        <v>50</v>
      </c>
      <c r="Y1093" s="1">
        <f t="shared" si="16"/>
        <v>642</v>
      </c>
    </row>
    <row r="1094" spans="1:25" x14ac:dyDescent="0.2">
      <c r="A1094" s="6">
        <f>IF(D1094="","",COUNTA($D$10:D1094)+39)</f>
        <v>643</v>
      </c>
      <c r="B1094" s="24"/>
      <c r="C1094" s="6"/>
      <c r="D1094" s="25" t="s">
        <v>25</v>
      </c>
      <c r="E1094" s="10">
        <v>92</v>
      </c>
      <c r="F1094" s="10">
        <v>12</v>
      </c>
      <c r="G1094" s="10">
        <v>46</v>
      </c>
      <c r="H1094" s="10">
        <v>4</v>
      </c>
      <c r="I1094" s="10">
        <v>4</v>
      </c>
      <c r="J1094" s="10">
        <v>11</v>
      </c>
      <c r="K1094" s="10">
        <v>7</v>
      </c>
      <c r="L1094" s="10">
        <v>3</v>
      </c>
      <c r="M1094" s="13">
        <v>0</v>
      </c>
      <c r="N1094" s="10">
        <v>1</v>
      </c>
      <c r="O1094" s="10">
        <v>1</v>
      </c>
      <c r="P1094" s="13">
        <v>0</v>
      </c>
      <c r="Q1094" s="10">
        <v>1</v>
      </c>
      <c r="R1094" s="13">
        <v>0</v>
      </c>
      <c r="S1094" s="13">
        <v>0</v>
      </c>
      <c r="T1094" s="13">
        <v>0</v>
      </c>
      <c r="U1094" s="13">
        <v>0</v>
      </c>
      <c r="V1094" s="13">
        <v>0</v>
      </c>
      <c r="W1094" s="10">
        <v>2</v>
      </c>
      <c r="X1094" s="8">
        <v>55</v>
      </c>
      <c r="Y1094" s="1">
        <f t="shared" si="16"/>
        <v>643</v>
      </c>
    </row>
    <row r="1095" spans="1:25" x14ac:dyDescent="0.2">
      <c r="A1095" s="6" t="str">
        <f>IF(D1095="","",COUNTA($D$10:D1095)+39)</f>
        <v/>
      </c>
      <c r="B1095" s="24"/>
      <c r="C1095" s="6"/>
      <c r="D1095" s="25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8"/>
      <c r="Y1095" s="1" t="str">
        <f t="shared" si="16"/>
        <v/>
      </c>
    </row>
    <row r="1096" spans="1:25" x14ac:dyDescent="0.2">
      <c r="A1096" s="6">
        <f>IF(D1096="","",COUNTA($D$10:D1096)+39)</f>
        <v>644</v>
      </c>
      <c r="B1096" s="24"/>
      <c r="C1096" s="6"/>
      <c r="D1096" s="25" t="s">
        <v>76</v>
      </c>
      <c r="E1096" s="7">
        <v>210</v>
      </c>
      <c r="F1096" s="7">
        <v>25</v>
      </c>
      <c r="G1096" s="7">
        <v>111</v>
      </c>
      <c r="H1096" s="7">
        <v>15</v>
      </c>
      <c r="I1096" s="7">
        <v>12</v>
      </c>
      <c r="J1096" s="7">
        <v>19</v>
      </c>
      <c r="K1096" s="7">
        <v>16</v>
      </c>
      <c r="L1096" s="7">
        <v>4</v>
      </c>
      <c r="M1096" s="7">
        <v>2</v>
      </c>
      <c r="N1096" s="7">
        <v>1</v>
      </c>
      <c r="O1096" s="7">
        <v>1</v>
      </c>
      <c r="P1096" s="7">
        <v>1</v>
      </c>
      <c r="Q1096" s="7">
        <v>1</v>
      </c>
      <c r="R1096" s="14">
        <v>0</v>
      </c>
      <c r="S1096" s="14">
        <v>0</v>
      </c>
      <c r="T1096" s="14">
        <v>0</v>
      </c>
      <c r="U1096" s="14">
        <v>0</v>
      </c>
      <c r="V1096" s="14">
        <v>0</v>
      </c>
      <c r="W1096" s="7">
        <v>2</v>
      </c>
      <c r="X1096" s="17" t="s">
        <v>56</v>
      </c>
      <c r="Y1096" s="1">
        <f t="shared" si="16"/>
        <v>644</v>
      </c>
    </row>
    <row r="1097" spans="1:25" x14ac:dyDescent="0.2">
      <c r="A1097" s="6" t="str">
        <f>IF(D1097="","",COUNTA($D$10:D1097)+39)</f>
        <v/>
      </c>
      <c r="B1097" s="24"/>
      <c r="C1097" s="6"/>
      <c r="D1097" s="25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9"/>
      <c r="Y1097" s="1" t="str">
        <f t="shared" si="16"/>
        <v/>
      </c>
    </row>
    <row r="1098" spans="1:25" x14ac:dyDescent="0.2">
      <c r="A1098" s="6">
        <f>IF(D1098="","",COUNTA($D$10:D1098)+39)</f>
        <v>645</v>
      </c>
      <c r="B1098" s="24"/>
      <c r="C1098" s="6"/>
      <c r="D1098" s="25" t="s">
        <v>26</v>
      </c>
      <c r="E1098" s="10">
        <v>1</v>
      </c>
      <c r="F1098" s="13">
        <v>0</v>
      </c>
      <c r="G1098" s="13">
        <v>0</v>
      </c>
      <c r="H1098" s="13">
        <v>0</v>
      </c>
      <c r="I1098" s="13">
        <v>0</v>
      </c>
      <c r="J1098" s="13">
        <v>0</v>
      </c>
      <c r="K1098" s="13">
        <v>0</v>
      </c>
      <c r="L1098" s="10">
        <v>1</v>
      </c>
      <c r="M1098" s="13">
        <v>0</v>
      </c>
      <c r="N1098" s="13">
        <v>0</v>
      </c>
      <c r="O1098" s="13">
        <v>0</v>
      </c>
      <c r="P1098" s="13">
        <v>0</v>
      </c>
      <c r="Q1098" s="13">
        <v>0</v>
      </c>
      <c r="R1098" s="13">
        <v>0</v>
      </c>
      <c r="S1098" s="13">
        <v>0</v>
      </c>
      <c r="T1098" s="13">
        <v>0</v>
      </c>
      <c r="U1098" s="13">
        <v>0</v>
      </c>
      <c r="V1098" s="13">
        <v>0</v>
      </c>
      <c r="W1098" s="13">
        <v>0</v>
      </c>
      <c r="X1098" s="8">
        <v>570</v>
      </c>
      <c r="Y1098" s="1">
        <f t="shared" si="16"/>
        <v>645</v>
      </c>
    </row>
    <row r="1099" spans="1:25" x14ac:dyDescent="0.2">
      <c r="A1099" s="6" t="str">
        <f>IF(D1099="","",COUNTA($D$10:D1099)+39)</f>
        <v/>
      </c>
      <c r="B1099" s="24"/>
      <c r="C1099" s="6"/>
      <c r="D1099" s="25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8"/>
      <c r="Y1099" s="1" t="str">
        <f t="shared" si="16"/>
        <v/>
      </c>
    </row>
    <row r="1100" spans="1:25" x14ac:dyDescent="0.2">
      <c r="A1100" s="6">
        <f>IF(D1100="","",COUNTA($D$10:D1100)+39)</f>
        <v>646</v>
      </c>
      <c r="B1100" s="24"/>
      <c r="C1100" s="6"/>
      <c r="D1100" s="25" t="s">
        <v>27</v>
      </c>
      <c r="E1100" s="10">
        <v>61</v>
      </c>
      <c r="F1100" s="10">
        <v>4</v>
      </c>
      <c r="G1100" s="10">
        <v>33</v>
      </c>
      <c r="H1100" s="10">
        <v>8</v>
      </c>
      <c r="I1100" s="10">
        <v>4</v>
      </c>
      <c r="J1100" s="10">
        <v>2</v>
      </c>
      <c r="K1100" s="10">
        <v>2</v>
      </c>
      <c r="L1100" s="10">
        <v>3</v>
      </c>
      <c r="M1100" s="10">
        <v>2</v>
      </c>
      <c r="N1100" s="10">
        <v>1</v>
      </c>
      <c r="O1100" s="10">
        <v>2</v>
      </c>
      <c r="P1100" s="13">
        <v>0</v>
      </c>
      <c r="Q1100" s="13">
        <v>0</v>
      </c>
      <c r="R1100" s="13">
        <v>0</v>
      </c>
      <c r="S1100" s="13">
        <v>0</v>
      </c>
      <c r="T1100" s="13">
        <v>0</v>
      </c>
      <c r="U1100" s="13">
        <v>0</v>
      </c>
      <c r="V1100" s="13">
        <v>0</v>
      </c>
      <c r="W1100" s="13">
        <v>0</v>
      </c>
      <c r="X1100" s="8">
        <v>60</v>
      </c>
      <c r="Y1100" s="1">
        <f t="shared" si="16"/>
        <v>646</v>
      </c>
    </row>
    <row r="1101" spans="1:25" x14ac:dyDescent="0.2">
      <c r="A1101" s="6">
        <f>IF(D1101="","",COUNTA($D$10:D1101)+39)</f>
        <v>647</v>
      </c>
      <c r="B1101" s="24"/>
      <c r="C1101" s="6"/>
      <c r="D1101" s="25" t="s">
        <v>28</v>
      </c>
      <c r="E1101" s="10">
        <v>35</v>
      </c>
      <c r="F1101" s="10">
        <v>5</v>
      </c>
      <c r="G1101" s="10">
        <v>10</v>
      </c>
      <c r="H1101" s="10">
        <v>1</v>
      </c>
      <c r="I1101" s="10">
        <v>4</v>
      </c>
      <c r="J1101" s="10">
        <v>4</v>
      </c>
      <c r="K1101" s="10">
        <v>6</v>
      </c>
      <c r="L1101" s="10">
        <v>1</v>
      </c>
      <c r="M1101" s="10">
        <v>1</v>
      </c>
      <c r="N1101" s="13">
        <v>0</v>
      </c>
      <c r="O1101" s="10">
        <v>1</v>
      </c>
      <c r="P1101" s="10">
        <v>1</v>
      </c>
      <c r="Q1101" s="13">
        <v>0</v>
      </c>
      <c r="R1101" s="10">
        <v>1</v>
      </c>
      <c r="S1101" s="13">
        <v>0</v>
      </c>
      <c r="T1101" s="13">
        <v>0</v>
      </c>
      <c r="U1101" s="13">
        <v>0</v>
      </c>
      <c r="V1101" s="13">
        <v>0</v>
      </c>
      <c r="W1101" s="13">
        <v>0</v>
      </c>
      <c r="X1101" s="8">
        <v>150</v>
      </c>
      <c r="Y1101" s="1">
        <f t="shared" si="16"/>
        <v>647</v>
      </c>
    </row>
    <row r="1102" spans="1:25" x14ac:dyDescent="0.2">
      <c r="A1102" s="6" t="str">
        <f>IF(D1102="","",COUNTA($D$10:D1102)+39)</f>
        <v/>
      </c>
      <c r="B1102" s="24"/>
      <c r="C1102" s="6"/>
      <c r="D1102" s="25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8"/>
      <c r="Y1102" s="1" t="str">
        <f t="shared" si="16"/>
        <v/>
      </c>
    </row>
    <row r="1103" spans="1:25" x14ac:dyDescent="0.2">
      <c r="A1103" s="6">
        <f>IF(D1103="","",COUNTA($D$10:D1103)+39)</f>
        <v>648</v>
      </c>
      <c r="B1103" s="24"/>
      <c r="C1103" s="6"/>
      <c r="D1103" s="25" t="s">
        <v>76</v>
      </c>
      <c r="E1103" s="7">
        <v>96</v>
      </c>
      <c r="F1103" s="7">
        <v>9</v>
      </c>
      <c r="G1103" s="7">
        <v>43</v>
      </c>
      <c r="H1103" s="7">
        <v>9</v>
      </c>
      <c r="I1103" s="7">
        <v>8</v>
      </c>
      <c r="J1103" s="7">
        <v>6</v>
      </c>
      <c r="K1103" s="7">
        <v>8</v>
      </c>
      <c r="L1103" s="7">
        <v>4</v>
      </c>
      <c r="M1103" s="7">
        <v>3</v>
      </c>
      <c r="N1103" s="7">
        <v>1</v>
      </c>
      <c r="O1103" s="7">
        <v>3</v>
      </c>
      <c r="P1103" s="7">
        <v>1</v>
      </c>
      <c r="Q1103" s="14">
        <v>0</v>
      </c>
      <c r="R1103" s="7">
        <v>1</v>
      </c>
      <c r="S1103" s="14">
        <v>0</v>
      </c>
      <c r="T1103" s="14">
        <v>0</v>
      </c>
      <c r="U1103" s="14">
        <v>0</v>
      </c>
      <c r="V1103" s="14">
        <v>0</v>
      </c>
      <c r="W1103" s="14">
        <v>0</v>
      </c>
      <c r="X1103" s="17" t="s">
        <v>56</v>
      </c>
      <c r="Y1103" s="1">
        <f t="shared" si="16"/>
        <v>648</v>
      </c>
    </row>
    <row r="1104" spans="1:25" x14ac:dyDescent="0.2">
      <c r="A1104" s="6" t="str">
        <f>IF(D1104="","",COUNTA($D$10:D1104)+39)</f>
        <v/>
      </c>
      <c r="B1104" s="24"/>
      <c r="C1104" s="6"/>
      <c r="D1104" s="25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9"/>
      <c r="Y1104" s="1" t="str">
        <f t="shared" si="16"/>
        <v/>
      </c>
    </row>
    <row r="1105" spans="1:25" x14ac:dyDescent="0.2">
      <c r="A1105" s="6">
        <f>IF(D1105="","",COUNTA($D$10:D1105)+39)</f>
        <v>649</v>
      </c>
      <c r="B1105" s="24"/>
      <c r="C1105" s="6"/>
      <c r="D1105" s="25" t="s">
        <v>29</v>
      </c>
      <c r="E1105" s="10">
        <v>2</v>
      </c>
      <c r="F1105" s="13">
        <v>0</v>
      </c>
      <c r="G1105" s="13">
        <v>0</v>
      </c>
      <c r="H1105" s="13">
        <v>0</v>
      </c>
      <c r="I1105" s="13">
        <v>0</v>
      </c>
      <c r="J1105" s="13">
        <v>0</v>
      </c>
      <c r="K1105" s="13">
        <v>0</v>
      </c>
      <c r="L1105" s="10">
        <v>1</v>
      </c>
      <c r="M1105" s="13">
        <v>0</v>
      </c>
      <c r="N1105" s="13">
        <v>0</v>
      </c>
      <c r="O1105" s="13">
        <v>0</v>
      </c>
      <c r="P1105" s="13">
        <v>0</v>
      </c>
      <c r="Q1105" s="13">
        <v>0</v>
      </c>
      <c r="R1105" s="13">
        <v>0</v>
      </c>
      <c r="S1105" s="13">
        <v>0</v>
      </c>
      <c r="T1105" s="13">
        <v>0</v>
      </c>
      <c r="U1105" s="13">
        <v>0</v>
      </c>
      <c r="V1105" s="13">
        <v>0</v>
      </c>
      <c r="W1105" s="10">
        <v>1</v>
      </c>
      <c r="X1105" s="8">
        <v>433</v>
      </c>
      <c r="Y1105" s="1">
        <f t="shared" si="16"/>
        <v>649</v>
      </c>
    </row>
    <row r="1106" spans="1:25" x14ac:dyDescent="0.2">
      <c r="A1106" s="6" t="str">
        <f>IF(D1106="","",COUNTA($D$10:D1106)+39)</f>
        <v/>
      </c>
      <c r="B1106" s="24"/>
      <c r="C1106" s="6"/>
      <c r="D1106" s="25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8"/>
      <c r="Y1106" s="1" t="str">
        <f t="shared" si="16"/>
        <v/>
      </c>
    </row>
    <row r="1107" spans="1:25" x14ac:dyDescent="0.2">
      <c r="A1107" s="6">
        <f>IF(D1107="","",COUNTA($D$10:D1107)+39)</f>
        <v>650</v>
      </c>
      <c r="B1107" s="24"/>
      <c r="C1107" s="6"/>
      <c r="D1107" s="25" t="s">
        <v>30</v>
      </c>
      <c r="E1107" s="10">
        <v>9</v>
      </c>
      <c r="F1107" s="10">
        <v>1</v>
      </c>
      <c r="G1107" s="10">
        <v>2</v>
      </c>
      <c r="H1107" s="13">
        <v>0</v>
      </c>
      <c r="I1107" s="10">
        <v>2</v>
      </c>
      <c r="J1107" s="13">
        <v>0</v>
      </c>
      <c r="K1107" s="10">
        <v>1</v>
      </c>
      <c r="L1107" s="13">
        <v>0</v>
      </c>
      <c r="M1107" s="10">
        <v>1</v>
      </c>
      <c r="N1107" s="13">
        <v>0</v>
      </c>
      <c r="O1107" s="10">
        <v>1</v>
      </c>
      <c r="P1107" s="10">
        <v>1</v>
      </c>
      <c r="Q1107" s="13">
        <v>0</v>
      </c>
      <c r="R1107" s="13">
        <v>0</v>
      </c>
      <c r="S1107" s="13">
        <v>0</v>
      </c>
      <c r="T1107" s="13">
        <v>0</v>
      </c>
      <c r="U1107" s="13">
        <v>0</v>
      </c>
      <c r="V1107" s="13">
        <v>0</v>
      </c>
      <c r="W1107" s="13">
        <v>0</v>
      </c>
      <c r="X1107" s="8">
        <v>155</v>
      </c>
      <c r="Y1107" s="1">
        <f t="shared" si="16"/>
        <v>650</v>
      </c>
    </row>
    <row r="1108" spans="1:25" x14ac:dyDescent="0.2">
      <c r="A1108" s="6">
        <f>IF(D1108="","",COUNTA($D$10:D1108)+39)</f>
        <v>651</v>
      </c>
      <c r="B1108" s="24"/>
      <c r="C1108" s="6"/>
      <c r="D1108" s="25" t="s">
        <v>31</v>
      </c>
      <c r="E1108" s="10">
        <v>24</v>
      </c>
      <c r="F1108" s="13">
        <v>0</v>
      </c>
      <c r="G1108" s="10">
        <v>1</v>
      </c>
      <c r="H1108" s="10">
        <v>2</v>
      </c>
      <c r="I1108" s="10">
        <v>1</v>
      </c>
      <c r="J1108" s="13">
        <v>0</v>
      </c>
      <c r="K1108" s="10">
        <v>4</v>
      </c>
      <c r="L1108" s="10">
        <v>2</v>
      </c>
      <c r="M1108" s="10">
        <v>2</v>
      </c>
      <c r="N1108" s="10">
        <v>1</v>
      </c>
      <c r="O1108" s="10">
        <v>4</v>
      </c>
      <c r="P1108" s="10">
        <v>2</v>
      </c>
      <c r="Q1108" s="10">
        <v>4</v>
      </c>
      <c r="R1108" s="10">
        <v>1</v>
      </c>
      <c r="S1108" s="13">
        <v>0</v>
      </c>
      <c r="T1108" s="13">
        <v>0</v>
      </c>
      <c r="U1108" s="13">
        <v>0</v>
      </c>
      <c r="V1108" s="13">
        <v>0</v>
      </c>
      <c r="W1108" s="13">
        <v>0</v>
      </c>
      <c r="X1108" s="8">
        <v>746</v>
      </c>
      <c r="Y1108" s="1">
        <f t="shared" si="16"/>
        <v>651</v>
      </c>
    </row>
    <row r="1109" spans="1:25" x14ac:dyDescent="0.2">
      <c r="A1109" s="6" t="str">
        <f>IF(D1109="","",COUNTA($D$10:D1109)+39)</f>
        <v/>
      </c>
      <c r="B1109" s="24"/>
      <c r="C1109" s="6"/>
      <c r="D1109" s="25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8"/>
      <c r="Y1109" s="1" t="str">
        <f t="shared" si="16"/>
        <v/>
      </c>
    </row>
    <row r="1110" spans="1:25" x14ac:dyDescent="0.2">
      <c r="A1110" s="6">
        <f>IF(D1110="","",COUNTA($D$10:D1110)+39)</f>
        <v>652</v>
      </c>
      <c r="B1110" s="24"/>
      <c r="C1110" s="6"/>
      <c r="D1110" s="25" t="s">
        <v>76</v>
      </c>
      <c r="E1110" s="7">
        <v>33</v>
      </c>
      <c r="F1110" s="7">
        <v>1</v>
      </c>
      <c r="G1110" s="7">
        <v>3</v>
      </c>
      <c r="H1110" s="7">
        <v>2</v>
      </c>
      <c r="I1110" s="7">
        <v>3</v>
      </c>
      <c r="J1110" s="14">
        <v>0</v>
      </c>
      <c r="K1110" s="7">
        <v>5</v>
      </c>
      <c r="L1110" s="7">
        <v>2</v>
      </c>
      <c r="M1110" s="7">
        <v>3</v>
      </c>
      <c r="N1110" s="7">
        <v>1</v>
      </c>
      <c r="O1110" s="7">
        <v>5</v>
      </c>
      <c r="P1110" s="7">
        <v>3</v>
      </c>
      <c r="Q1110" s="7">
        <v>4</v>
      </c>
      <c r="R1110" s="7">
        <v>1</v>
      </c>
      <c r="S1110" s="14">
        <v>0</v>
      </c>
      <c r="T1110" s="14">
        <v>0</v>
      </c>
      <c r="U1110" s="14">
        <v>0</v>
      </c>
      <c r="V1110" s="14">
        <v>0</v>
      </c>
      <c r="W1110" s="14">
        <v>0</v>
      </c>
      <c r="X1110" s="17" t="s">
        <v>56</v>
      </c>
      <c r="Y1110" s="1">
        <f t="shared" si="16"/>
        <v>652</v>
      </c>
    </row>
    <row r="1111" spans="1:25" x14ac:dyDescent="0.2">
      <c r="A1111" s="6" t="str">
        <f>IF(D1111="","",COUNTA($D$10:D1111)+39)</f>
        <v/>
      </c>
      <c r="B1111" s="24"/>
      <c r="C1111" s="6"/>
      <c r="D1111" s="25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9"/>
      <c r="Y1111" s="1" t="str">
        <f t="shared" si="16"/>
        <v/>
      </c>
    </row>
    <row r="1112" spans="1:25" x14ac:dyDescent="0.2">
      <c r="A1112" s="6">
        <f>IF(D1112="","",COUNTA($D$10:D1112)+39)</f>
        <v>653</v>
      </c>
      <c r="B1112" s="24"/>
      <c r="C1112" s="6"/>
      <c r="D1112" s="25" t="s">
        <v>37</v>
      </c>
      <c r="E1112" s="10">
        <v>1</v>
      </c>
      <c r="F1112" s="13">
        <v>0</v>
      </c>
      <c r="G1112" s="13">
        <v>0</v>
      </c>
      <c r="H1112" s="13">
        <v>0</v>
      </c>
      <c r="I1112" s="13">
        <v>0</v>
      </c>
      <c r="J1112" s="13">
        <v>0</v>
      </c>
      <c r="K1112" s="13">
        <v>0</v>
      </c>
      <c r="L1112" s="13">
        <v>0</v>
      </c>
      <c r="M1112" s="13">
        <v>0</v>
      </c>
      <c r="N1112" s="13">
        <v>0</v>
      </c>
      <c r="O1112" s="13">
        <v>0</v>
      </c>
      <c r="P1112" s="13">
        <v>0</v>
      </c>
      <c r="Q1112" s="10">
        <v>1</v>
      </c>
      <c r="R1112" s="13">
        <v>0</v>
      </c>
      <c r="S1112" s="13">
        <v>0</v>
      </c>
      <c r="T1112" s="13">
        <v>0</v>
      </c>
      <c r="U1112" s="13">
        <v>0</v>
      </c>
      <c r="V1112" s="13">
        <v>0</v>
      </c>
      <c r="W1112" s="13">
        <v>0</v>
      </c>
      <c r="X1112" s="8">
        <v>2100</v>
      </c>
      <c r="Y1112" s="1">
        <f t="shared" si="16"/>
        <v>653</v>
      </c>
    </row>
    <row r="1113" spans="1:25" x14ac:dyDescent="0.2">
      <c r="A1113" s="6">
        <f>IF(D1113="","",COUNTA($D$10:D1113)+39)</f>
        <v>654</v>
      </c>
      <c r="B1113" s="24"/>
      <c r="C1113" s="6"/>
      <c r="D1113" s="25" t="s">
        <v>38</v>
      </c>
      <c r="E1113" s="10">
        <v>2</v>
      </c>
      <c r="F1113" s="13">
        <v>0</v>
      </c>
      <c r="G1113" s="10">
        <v>1</v>
      </c>
      <c r="H1113" s="13">
        <v>0</v>
      </c>
      <c r="I1113" s="13">
        <v>0</v>
      </c>
      <c r="J1113" s="13">
        <v>0</v>
      </c>
      <c r="K1113" s="13">
        <v>0</v>
      </c>
      <c r="L1113" s="13">
        <v>0</v>
      </c>
      <c r="M1113" s="13">
        <v>0</v>
      </c>
      <c r="N1113" s="13">
        <v>0</v>
      </c>
      <c r="O1113" s="10">
        <v>1</v>
      </c>
      <c r="P1113" s="13">
        <v>0</v>
      </c>
      <c r="Q1113" s="13">
        <v>0</v>
      </c>
      <c r="R1113" s="13">
        <v>0</v>
      </c>
      <c r="S1113" s="13">
        <v>0</v>
      </c>
      <c r="T1113" s="13">
        <v>0</v>
      </c>
      <c r="U1113" s="13">
        <v>0</v>
      </c>
      <c r="V1113" s="13">
        <v>0</v>
      </c>
      <c r="W1113" s="13">
        <v>0</v>
      </c>
      <c r="X1113" s="8">
        <v>748</v>
      </c>
      <c r="Y1113" s="1">
        <f t="shared" si="16"/>
        <v>654</v>
      </c>
    </row>
    <row r="1114" spans="1:25" x14ac:dyDescent="0.2">
      <c r="A1114" s="6" t="str">
        <f>IF(D1114="","",COUNTA($D$10:D1114)-16)</f>
        <v/>
      </c>
      <c r="B1114" s="24"/>
      <c r="C1114" s="6"/>
      <c r="D1114" s="25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8"/>
      <c r="Y1114" s="1" t="str">
        <f t="shared" si="16"/>
        <v/>
      </c>
    </row>
    <row r="1115" spans="1:25" x14ac:dyDescent="0.2">
      <c r="A1115" s="6">
        <v>655</v>
      </c>
      <c r="B1115" s="24"/>
      <c r="C1115" s="25" t="s">
        <v>32</v>
      </c>
      <c r="E1115" s="7">
        <v>414</v>
      </c>
      <c r="F1115" s="7">
        <v>35</v>
      </c>
      <c r="G1115" s="7">
        <v>189</v>
      </c>
      <c r="H1115" s="7">
        <v>37</v>
      </c>
      <c r="I1115" s="7">
        <v>36</v>
      </c>
      <c r="J1115" s="7">
        <v>29</v>
      </c>
      <c r="K1115" s="7">
        <v>37</v>
      </c>
      <c r="L1115" s="7">
        <v>15</v>
      </c>
      <c r="M1115" s="7">
        <v>10</v>
      </c>
      <c r="N1115" s="7">
        <v>2</v>
      </c>
      <c r="O1115" s="7">
        <v>9</v>
      </c>
      <c r="P1115" s="7">
        <v>5</v>
      </c>
      <c r="Q1115" s="7">
        <v>5</v>
      </c>
      <c r="R1115" s="7">
        <v>1</v>
      </c>
      <c r="S1115" s="14">
        <v>0</v>
      </c>
      <c r="T1115" s="14">
        <v>0</v>
      </c>
      <c r="U1115" s="14">
        <v>0</v>
      </c>
      <c r="V1115" s="14">
        <v>0</v>
      </c>
      <c r="W1115" s="7">
        <v>4</v>
      </c>
      <c r="X1115" s="8">
        <v>77.5</v>
      </c>
      <c r="Y1115" s="1">
        <f t="shared" si="16"/>
        <v>655</v>
      </c>
    </row>
    <row r="1116" spans="1:25" x14ac:dyDescent="0.2">
      <c r="A1116" s="6" t="str">
        <f>IF(D1116="","",COUNTA($D$10:D1116)-16)</f>
        <v/>
      </c>
      <c r="B1116" s="24"/>
      <c r="C1116" s="6"/>
      <c r="D1116" s="25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8"/>
      <c r="Y1116" s="1" t="str">
        <f t="shared" si="16"/>
        <v/>
      </c>
    </row>
    <row r="1117" spans="1:25" x14ac:dyDescent="0.2">
      <c r="A1117" s="6">
        <f>IF(D1117="","",COUNTA($D$10:D1117)+40)</f>
        <v>656</v>
      </c>
      <c r="B1117" s="24"/>
      <c r="C1117" s="6"/>
      <c r="D1117" s="25" t="s">
        <v>21</v>
      </c>
      <c r="E1117" s="10">
        <v>150</v>
      </c>
      <c r="F1117" s="10">
        <v>13</v>
      </c>
      <c r="G1117" s="10">
        <v>75</v>
      </c>
      <c r="H1117" s="10">
        <v>18</v>
      </c>
      <c r="I1117" s="10">
        <v>19</v>
      </c>
      <c r="J1117" s="10">
        <v>7</v>
      </c>
      <c r="K1117" s="10">
        <v>10</v>
      </c>
      <c r="L1117" s="10">
        <v>4</v>
      </c>
      <c r="M1117" s="10">
        <v>3</v>
      </c>
      <c r="N1117" s="13">
        <v>0</v>
      </c>
      <c r="O1117" s="13">
        <v>0</v>
      </c>
      <c r="P1117" s="13">
        <v>0</v>
      </c>
      <c r="Q1117" s="13">
        <v>0</v>
      </c>
      <c r="R1117" s="13">
        <v>0</v>
      </c>
      <c r="S1117" s="13">
        <v>0</v>
      </c>
      <c r="T1117" s="13">
        <v>0</v>
      </c>
      <c r="U1117" s="13">
        <v>0</v>
      </c>
      <c r="V1117" s="13">
        <v>0</v>
      </c>
      <c r="W1117" s="10">
        <v>1</v>
      </c>
      <c r="X1117" s="8">
        <v>60</v>
      </c>
      <c r="Y1117" s="1">
        <f t="shared" si="16"/>
        <v>656</v>
      </c>
    </row>
    <row r="1118" spans="1:25" x14ac:dyDescent="0.2">
      <c r="A1118" s="6" t="str">
        <f>IF(D1118="","",COUNTA($D$10:D1118)+40)</f>
        <v/>
      </c>
      <c r="B1118" s="24"/>
      <c r="C1118" s="6"/>
      <c r="D1118" s="25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8"/>
      <c r="Y1118" s="1" t="str">
        <f t="shared" si="16"/>
        <v/>
      </c>
    </row>
    <row r="1119" spans="1:25" x14ac:dyDescent="0.2">
      <c r="A1119" s="6">
        <f>IF(D1119="","",COUNTA($D$10:D1119)+40)</f>
        <v>657</v>
      </c>
      <c r="B1119" s="24"/>
      <c r="C1119" s="6"/>
      <c r="D1119" s="25" t="s">
        <v>24</v>
      </c>
      <c r="E1119" s="10">
        <v>89</v>
      </c>
      <c r="F1119" s="10">
        <v>7</v>
      </c>
      <c r="G1119" s="10">
        <v>47</v>
      </c>
      <c r="H1119" s="10">
        <v>9</v>
      </c>
      <c r="I1119" s="10">
        <v>7</v>
      </c>
      <c r="J1119" s="10">
        <v>7</v>
      </c>
      <c r="K1119" s="10">
        <v>8</v>
      </c>
      <c r="L1119" s="10">
        <v>1</v>
      </c>
      <c r="M1119" s="10">
        <v>2</v>
      </c>
      <c r="N1119" s="13">
        <v>0</v>
      </c>
      <c r="O1119" s="13">
        <v>0</v>
      </c>
      <c r="P1119" s="10">
        <v>1</v>
      </c>
      <c r="Q1119" s="13">
        <v>0</v>
      </c>
      <c r="R1119" s="13">
        <v>0</v>
      </c>
      <c r="S1119" s="13">
        <v>0</v>
      </c>
      <c r="T1119" s="13">
        <v>0</v>
      </c>
      <c r="U1119" s="13">
        <v>0</v>
      </c>
      <c r="V1119" s="13">
        <v>0</v>
      </c>
      <c r="W1119" s="13">
        <v>0</v>
      </c>
      <c r="X1119" s="8">
        <v>70</v>
      </c>
      <c r="Y1119" s="1">
        <f t="shared" si="16"/>
        <v>657</v>
      </c>
    </row>
    <row r="1120" spans="1:25" x14ac:dyDescent="0.2">
      <c r="A1120" s="6">
        <f>IF(D1120="","",COUNTA($D$10:D1120)+40)</f>
        <v>658</v>
      </c>
      <c r="B1120" s="24"/>
      <c r="C1120" s="6"/>
      <c r="D1120" s="25" t="s">
        <v>25</v>
      </c>
      <c r="E1120" s="10">
        <v>69</v>
      </c>
      <c r="F1120" s="10">
        <v>6</v>
      </c>
      <c r="G1120" s="10">
        <v>34</v>
      </c>
      <c r="H1120" s="10">
        <v>2</v>
      </c>
      <c r="I1120" s="10">
        <v>2</v>
      </c>
      <c r="J1120" s="10">
        <v>10</v>
      </c>
      <c r="K1120" s="10">
        <v>7</v>
      </c>
      <c r="L1120" s="10">
        <v>3</v>
      </c>
      <c r="M1120" s="13">
        <v>0</v>
      </c>
      <c r="N1120" s="10">
        <v>1</v>
      </c>
      <c r="O1120" s="10">
        <v>1</v>
      </c>
      <c r="P1120" s="13">
        <v>0</v>
      </c>
      <c r="Q1120" s="10">
        <v>1</v>
      </c>
      <c r="R1120" s="13">
        <v>0</v>
      </c>
      <c r="S1120" s="13">
        <v>0</v>
      </c>
      <c r="T1120" s="13">
        <v>0</v>
      </c>
      <c r="U1120" s="13">
        <v>0</v>
      </c>
      <c r="V1120" s="13">
        <v>0</v>
      </c>
      <c r="W1120" s="10">
        <v>2</v>
      </c>
      <c r="X1120" s="8">
        <v>60</v>
      </c>
      <c r="Y1120" s="1">
        <f t="shared" si="16"/>
        <v>658</v>
      </c>
    </row>
    <row r="1121" spans="1:25" x14ac:dyDescent="0.2">
      <c r="A1121" s="6" t="str">
        <f>IF(D1121="","",COUNTA($D$10:D1121)+40)</f>
        <v/>
      </c>
      <c r="B1121" s="24"/>
      <c r="C1121" s="6"/>
      <c r="D1121" s="25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8"/>
      <c r="Y1121" s="1" t="str">
        <f t="shared" si="16"/>
        <v/>
      </c>
    </row>
    <row r="1122" spans="1:25" x14ac:dyDescent="0.2">
      <c r="A1122" s="6">
        <f>IF(D1122="","",COUNTA($D$10:D1122)+40)</f>
        <v>659</v>
      </c>
      <c r="B1122" s="24"/>
      <c r="C1122" s="6"/>
      <c r="D1122" s="25" t="s">
        <v>76</v>
      </c>
      <c r="E1122" s="7">
        <v>158</v>
      </c>
      <c r="F1122" s="7">
        <v>13</v>
      </c>
      <c r="G1122" s="7">
        <v>81</v>
      </c>
      <c r="H1122" s="7">
        <v>11</v>
      </c>
      <c r="I1122" s="7">
        <v>9</v>
      </c>
      <c r="J1122" s="7">
        <v>17</v>
      </c>
      <c r="K1122" s="7">
        <v>15</v>
      </c>
      <c r="L1122" s="7">
        <v>4</v>
      </c>
      <c r="M1122" s="7">
        <v>2</v>
      </c>
      <c r="N1122" s="7">
        <v>1</v>
      </c>
      <c r="O1122" s="7">
        <v>1</v>
      </c>
      <c r="P1122" s="7">
        <v>1</v>
      </c>
      <c r="Q1122" s="7">
        <v>1</v>
      </c>
      <c r="R1122" s="14">
        <v>0</v>
      </c>
      <c r="S1122" s="14">
        <v>0</v>
      </c>
      <c r="T1122" s="14">
        <v>0</v>
      </c>
      <c r="U1122" s="14">
        <v>0</v>
      </c>
      <c r="V1122" s="14">
        <v>0</v>
      </c>
      <c r="W1122" s="7">
        <v>2</v>
      </c>
      <c r="X1122" s="17" t="s">
        <v>56</v>
      </c>
      <c r="Y1122" s="1">
        <f t="shared" si="16"/>
        <v>659</v>
      </c>
    </row>
    <row r="1123" spans="1:25" x14ac:dyDescent="0.2">
      <c r="A1123" s="6" t="str">
        <f>IF(D1123="","",COUNTA($D$10:D1123)+40)</f>
        <v/>
      </c>
      <c r="B1123" s="24"/>
      <c r="C1123" s="6"/>
      <c r="D1123" s="25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9"/>
      <c r="Y1123" s="1" t="str">
        <f t="shared" si="16"/>
        <v/>
      </c>
    </row>
    <row r="1124" spans="1:25" x14ac:dyDescent="0.2">
      <c r="A1124" s="6">
        <f>IF(D1124="","",COUNTA($D$10:D1124)+40)</f>
        <v>660</v>
      </c>
      <c r="B1124" s="24"/>
      <c r="C1124" s="6"/>
      <c r="D1124" s="25" t="s">
        <v>26</v>
      </c>
      <c r="E1124" s="10">
        <v>1</v>
      </c>
      <c r="F1124" s="13">
        <v>0</v>
      </c>
      <c r="G1124" s="13">
        <v>0</v>
      </c>
      <c r="H1124" s="13">
        <v>0</v>
      </c>
      <c r="I1124" s="13">
        <v>0</v>
      </c>
      <c r="J1124" s="13">
        <v>0</v>
      </c>
      <c r="K1124" s="13">
        <v>0</v>
      </c>
      <c r="L1124" s="10">
        <v>1</v>
      </c>
      <c r="M1124" s="13">
        <v>0</v>
      </c>
      <c r="N1124" s="13">
        <v>0</v>
      </c>
      <c r="O1124" s="13">
        <v>0</v>
      </c>
      <c r="P1124" s="13">
        <v>0</v>
      </c>
      <c r="Q1124" s="13">
        <v>0</v>
      </c>
      <c r="R1124" s="13">
        <v>0</v>
      </c>
      <c r="S1124" s="13">
        <v>0</v>
      </c>
      <c r="T1124" s="13">
        <v>0</v>
      </c>
      <c r="U1124" s="13">
        <v>0</v>
      </c>
      <c r="V1124" s="13">
        <v>0</v>
      </c>
      <c r="W1124" s="13">
        <v>0</v>
      </c>
      <c r="X1124" s="8">
        <v>570</v>
      </c>
      <c r="Y1124" s="1">
        <f t="shared" si="16"/>
        <v>660</v>
      </c>
    </row>
    <row r="1125" spans="1:25" x14ac:dyDescent="0.2">
      <c r="A1125" s="6" t="str">
        <f>IF(D1125="","",COUNTA($D$10:D1125)+40)</f>
        <v/>
      </c>
      <c r="B1125" s="24"/>
      <c r="C1125" s="6"/>
      <c r="D1125" s="25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8"/>
      <c r="Y1125" s="1" t="str">
        <f t="shared" si="16"/>
        <v/>
      </c>
    </row>
    <row r="1126" spans="1:25" x14ac:dyDescent="0.2">
      <c r="A1126" s="6" t="str">
        <f>IF(D1126="","",COUNTA($D$10:D1126)+40)</f>
        <v/>
      </c>
      <c r="B1126" s="9" t="s">
        <v>72</v>
      </c>
      <c r="C1126" s="6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8"/>
    </row>
    <row r="1127" spans="1:25" x14ac:dyDescent="0.2">
      <c r="A1127" s="6" t="str">
        <f>IF(D1127="","",COUNTA($D$10:D1127)+40)</f>
        <v/>
      </c>
      <c r="B1127" s="24"/>
      <c r="C1127" s="6"/>
      <c r="D1127" s="25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8"/>
    </row>
    <row r="1128" spans="1:25" x14ac:dyDescent="0.2">
      <c r="A1128" s="6">
        <f>IF(D1128="","",COUNTA($D$10:D1128)+40)</f>
        <v>661</v>
      </c>
      <c r="B1128" s="24"/>
      <c r="C1128" s="6"/>
      <c r="D1128" s="25" t="s">
        <v>27</v>
      </c>
      <c r="E1128" s="10">
        <v>45</v>
      </c>
      <c r="F1128" s="10">
        <v>3</v>
      </c>
      <c r="G1128" s="10">
        <v>23</v>
      </c>
      <c r="H1128" s="10">
        <v>5</v>
      </c>
      <c r="I1128" s="10">
        <v>4</v>
      </c>
      <c r="J1128" s="10">
        <v>1</v>
      </c>
      <c r="K1128" s="10">
        <v>2</v>
      </c>
      <c r="L1128" s="10">
        <v>3</v>
      </c>
      <c r="M1128" s="10">
        <v>2</v>
      </c>
      <c r="N1128" s="13">
        <v>0</v>
      </c>
      <c r="O1128" s="10">
        <v>2</v>
      </c>
      <c r="P1128" s="13">
        <v>0</v>
      </c>
      <c r="Q1128" s="13">
        <v>0</v>
      </c>
      <c r="R1128" s="13">
        <v>0</v>
      </c>
      <c r="S1128" s="13">
        <v>0</v>
      </c>
      <c r="T1128" s="13">
        <v>0</v>
      </c>
      <c r="U1128" s="13">
        <v>0</v>
      </c>
      <c r="V1128" s="13">
        <v>0</v>
      </c>
      <c r="W1128" s="13">
        <v>0</v>
      </c>
      <c r="X1128" s="8">
        <v>70</v>
      </c>
      <c r="Y1128" s="1">
        <f t="shared" si="16"/>
        <v>661</v>
      </c>
    </row>
    <row r="1129" spans="1:25" x14ac:dyDescent="0.2">
      <c r="A1129" s="6">
        <f>IF(D1129="","",COUNTA($D$10:D1129)+40)</f>
        <v>662</v>
      </c>
      <c r="B1129" s="24"/>
      <c r="C1129" s="6"/>
      <c r="D1129" s="25" t="s">
        <v>28</v>
      </c>
      <c r="E1129" s="10">
        <v>29</v>
      </c>
      <c r="F1129" s="10">
        <v>5</v>
      </c>
      <c r="G1129" s="10">
        <v>8</v>
      </c>
      <c r="H1129" s="10">
        <v>1</v>
      </c>
      <c r="I1129" s="10">
        <v>2</v>
      </c>
      <c r="J1129" s="10">
        <v>4</v>
      </c>
      <c r="K1129" s="10">
        <v>6</v>
      </c>
      <c r="L1129" s="13">
        <v>0</v>
      </c>
      <c r="M1129" s="10">
        <v>1</v>
      </c>
      <c r="N1129" s="13">
        <v>0</v>
      </c>
      <c r="O1129" s="10">
        <v>1</v>
      </c>
      <c r="P1129" s="10">
        <v>1</v>
      </c>
      <c r="Q1129" s="13">
        <v>0</v>
      </c>
      <c r="R1129" s="13">
        <v>0</v>
      </c>
      <c r="S1129" s="13">
        <v>0</v>
      </c>
      <c r="T1129" s="13">
        <v>0</v>
      </c>
      <c r="U1129" s="13">
        <v>0</v>
      </c>
      <c r="V1129" s="13">
        <v>0</v>
      </c>
      <c r="W1129" s="13">
        <v>0</v>
      </c>
      <c r="X1129" s="8">
        <v>150</v>
      </c>
      <c r="Y1129" s="1">
        <f t="shared" si="16"/>
        <v>662</v>
      </c>
    </row>
    <row r="1130" spans="1:25" x14ac:dyDescent="0.2">
      <c r="A1130" s="6" t="str">
        <f>IF(D1130="","",COUNTA($D$10:D1130)+40)</f>
        <v/>
      </c>
      <c r="B1130" s="24"/>
      <c r="C1130" s="6"/>
      <c r="D1130" s="25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8"/>
      <c r="Y1130" s="1" t="str">
        <f t="shared" si="16"/>
        <v/>
      </c>
    </row>
    <row r="1131" spans="1:25" x14ac:dyDescent="0.2">
      <c r="A1131" s="6">
        <f>IF(D1131="","",COUNTA($D$10:D1131)+40)</f>
        <v>663</v>
      </c>
      <c r="B1131" s="24"/>
      <c r="C1131" s="6"/>
      <c r="D1131" s="25" t="s">
        <v>76</v>
      </c>
      <c r="E1131" s="7">
        <v>74</v>
      </c>
      <c r="F1131" s="7">
        <v>8</v>
      </c>
      <c r="G1131" s="7">
        <v>31</v>
      </c>
      <c r="H1131" s="7">
        <v>6</v>
      </c>
      <c r="I1131" s="7">
        <v>6</v>
      </c>
      <c r="J1131" s="7">
        <v>5</v>
      </c>
      <c r="K1131" s="7">
        <v>8</v>
      </c>
      <c r="L1131" s="7">
        <v>3</v>
      </c>
      <c r="M1131" s="7">
        <v>3</v>
      </c>
      <c r="N1131" s="14">
        <v>0</v>
      </c>
      <c r="O1131" s="7">
        <v>3</v>
      </c>
      <c r="P1131" s="7">
        <v>1</v>
      </c>
      <c r="Q1131" s="14">
        <v>0</v>
      </c>
      <c r="R1131" s="14">
        <v>0</v>
      </c>
      <c r="S1131" s="14">
        <v>0</v>
      </c>
      <c r="T1131" s="14">
        <v>0</v>
      </c>
      <c r="U1131" s="14">
        <v>0</v>
      </c>
      <c r="V1131" s="14">
        <v>0</v>
      </c>
      <c r="W1131" s="14">
        <v>0</v>
      </c>
      <c r="X1131" s="17" t="s">
        <v>56</v>
      </c>
      <c r="Y1131" s="1">
        <f t="shared" si="16"/>
        <v>663</v>
      </c>
    </row>
    <row r="1132" spans="1:25" x14ac:dyDescent="0.2">
      <c r="A1132" s="6" t="str">
        <f>IF(D1132="","",COUNTA($D$10:D1132)+40)</f>
        <v/>
      </c>
      <c r="B1132" s="24"/>
      <c r="C1132" s="6"/>
      <c r="D1132" s="25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9"/>
    </row>
    <row r="1133" spans="1:25" x14ac:dyDescent="0.2">
      <c r="A1133" s="6">
        <f>IF(D1133="","",COUNTA($D$10:D1133)+40)</f>
        <v>664</v>
      </c>
      <c r="B1133" s="24"/>
      <c r="C1133" s="6"/>
      <c r="D1133" s="25" t="s">
        <v>29</v>
      </c>
      <c r="E1133" s="10">
        <v>2</v>
      </c>
      <c r="F1133" s="13">
        <v>0</v>
      </c>
      <c r="G1133" s="13">
        <v>0</v>
      </c>
      <c r="H1133" s="13">
        <v>0</v>
      </c>
      <c r="I1133" s="13">
        <v>0</v>
      </c>
      <c r="J1133" s="13">
        <v>0</v>
      </c>
      <c r="K1133" s="13">
        <v>0</v>
      </c>
      <c r="L1133" s="10">
        <v>1</v>
      </c>
      <c r="M1133" s="13">
        <v>0</v>
      </c>
      <c r="N1133" s="13">
        <v>0</v>
      </c>
      <c r="O1133" s="13">
        <v>0</v>
      </c>
      <c r="P1133" s="13">
        <v>0</v>
      </c>
      <c r="Q1133" s="13">
        <v>0</v>
      </c>
      <c r="R1133" s="13">
        <v>0</v>
      </c>
      <c r="S1133" s="13">
        <v>0</v>
      </c>
      <c r="T1133" s="13">
        <v>0</v>
      </c>
      <c r="U1133" s="13">
        <v>0</v>
      </c>
      <c r="V1133" s="13">
        <v>0</v>
      </c>
      <c r="W1133" s="10">
        <v>1</v>
      </c>
      <c r="X1133" s="8">
        <v>433</v>
      </c>
      <c r="Y1133" s="1">
        <f t="shared" si="16"/>
        <v>664</v>
      </c>
    </row>
    <row r="1134" spans="1:25" x14ac:dyDescent="0.2">
      <c r="A1134" s="6" t="str">
        <f>IF(D1134="","",COUNTA($D$10:D1134)+40)</f>
        <v/>
      </c>
      <c r="B1134" s="24"/>
      <c r="C1134" s="6"/>
      <c r="D1134" s="25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8"/>
      <c r="Y1134" s="1" t="str">
        <f t="shared" ref="Y1134:Y1163" si="17">A1134</f>
        <v/>
      </c>
    </row>
    <row r="1135" spans="1:25" x14ac:dyDescent="0.2">
      <c r="A1135" s="6">
        <f>IF(D1135="","",COUNTA($D$10:D1135)+40)</f>
        <v>665</v>
      </c>
      <c r="B1135" s="24"/>
      <c r="C1135" s="6"/>
      <c r="D1135" s="25" t="s">
        <v>30</v>
      </c>
      <c r="E1135" s="10">
        <v>7</v>
      </c>
      <c r="F1135" s="10">
        <v>1</v>
      </c>
      <c r="G1135" s="10">
        <v>1</v>
      </c>
      <c r="H1135" s="13">
        <v>0</v>
      </c>
      <c r="I1135" s="10">
        <v>2</v>
      </c>
      <c r="J1135" s="13">
        <v>0</v>
      </c>
      <c r="K1135" s="10">
        <v>1</v>
      </c>
      <c r="L1135" s="13">
        <v>0</v>
      </c>
      <c r="M1135" s="13">
        <v>0</v>
      </c>
      <c r="N1135" s="13">
        <v>0</v>
      </c>
      <c r="O1135" s="10">
        <v>1</v>
      </c>
      <c r="P1135" s="10">
        <v>1</v>
      </c>
      <c r="Q1135" s="13">
        <v>0</v>
      </c>
      <c r="R1135" s="13">
        <v>0</v>
      </c>
      <c r="S1135" s="13">
        <v>0</v>
      </c>
      <c r="T1135" s="13">
        <v>0</v>
      </c>
      <c r="U1135" s="13">
        <v>0</v>
      </c>
      <c r="V1135" s="13">
        <v>0</v>
      </c>
      <c r="W1135" s="13">
        <v>0</v>
      </c>
      <c r="X1135" s="8">
        <v>155</v>
      </c>
      <c r="Y1135" s="1">
        <f t="shared" si="17"/>
        <v>665</v>
      </c>
    </row>
    <row r="1136" spans="1:25" x14ac:dyDescent="0.2">
      <c r="A1136" s="6">
        <f>IF(D1136="","",COUNTA($D$10:D1136)+40)</f>
        <v>666</v>
      </c>
      <c r="B1136" s="24"/>
      <c r="C1136" s="6"/>
      <c r="D1136" s="25" t="s">
        <v>31</v>
      </c>
      <c r="E1136" s="10">
        <v>20</v>
      </c>
      <c r="F1136" s="13">
        <v>0</v>
      </c>
      <c r="G1136" s="10">
        <v>1</v>
      </c>
      <c r="H1136" s="10">
        <v>2</v>
      </c>
      <c r="I1136" s="13">
        <v>0</v>
      </c>
      <c r="J1136" s="13">
        <v>0</v>
      </c>
      <c r="K1136" s="10">
        <v>3</v>
      </c>
      <c r="L1136" s="10">
        <v>2</v>
      </c>
      <c r="M1136" s="10">
        <v>2</v>
      </c>
      <c r="N1136" s="10">
        <v>1</v>
      </c>
      <c r="O1136" s="10">
        <v>3</v>
      </c>
      <c r="P1136" s="10">
        <v>2</v>
      </c>
      <c r="Q1136" s="10">
        <v>3</v>
      </c>
      <c r="R1136" s="10">
        <v>1</v>
      </c>
      <c r="S1136" s="13">
        <v>0</v>
      </c>
      <c r="T1136" s="13">
        <v>0</v>
      </c>
      <c r="U1136" s="13">
        <v>0</v>
      </c>
      <c r="V1136" s="13">
        <v>0</v>
      </c>
      <c r="W1136" s="13">
        <v>0</v>
      </c>
      <c r="X1136" s="8">
        <v>746</v>
      </c>
      <c r="Y1136" s="1">
        <f t="shared" si="17"/>
        <v>666</v>
      </c>
    </row>
    <row r="1137" spans="1:25" x14ac:dyDescent="0.2">
      <c r="A1137" s="6" t="str">
        <f>IF(D1137="","",COUNTA($D$10:D1137)+40)</f>
        <v/>
      </c>
      <c r="B1137" s="24"/>
      <c r="C1137" s="6"/>
      <c r="D1137" s="25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8"/>
      <c r="Y1137" s="1" t="str">
        <f t="shared" si="17"/>
        <v/>
      </c>
    </row>
    <row r="1138" spans="1:25" x14ac:dyDescent="0.2">
      <c r="A1138" s="6">
        <f>IF(D1138="","",COUNTA($D$10:D1138)+40)</f>
        <v>667</v>
      </c>
      <c r="B1138" s="24"/>
      <c r="C1138" s="6"/>
      <c r="D1138" s="25" t="s">
        <v>76</v>
      </c>
      <c r="E1138" s="7">
        <v>27</v>
      </c>
      <c r="F1138" s="7">
        <v>1</v>
      </c>
      <c r="G1138" s="7">
        <v>2</v>
      </c>
      <c r="H1138" s="7">
        <v>2</v>
      </c>
      <c r="I1138" s="7">
        <v>2</v>
      </c>
      <c r="J1138" s="14">
        <v>0</v>
      </c>
      <c r="K1138" s="7">
        <v>4</v>
      </c>
      <c r="L1138" s="7">
        <v>2</v>
      </c>
      <c r="M1138" s="7">
        <v>2</v>
      </c>
      <c r="N1138" s="7">
        <v>1</v>
      </c>
      <c r="O1138" s="7">
        <v>4</v>
      </c>
      <c r="P1138" s="7">
        <v>3</v>
      </c>
      <c r="Q1138" s="7">
        <v>3</v>
      </c>
      <c r="R1138" s="7">
        <v>1</v>
      </c>
      <c r="S1138" s="14">
        <v>0</v>
      </c>
      <c r="T1138" s="14">
        <v>0</v>
      </c>
      <c r="U1138" s="14">
        <v>0</v>
      </c>
      <c r="V1138" s="14">
        <v>0</v>
      </c>
      <c r="W1138" s="14">
        <v>0</v>
      </c>
      <c r="X1138" s="17" t="s">
        <v>56</v>
      </c>
      <c r="Y1138" s="1">
        <f t="shared" si="17"/>
        <v>667</v>
      </c>
    </row>
    <row r="1139" spans="1:25" x14ac:dyDescent="0.2">
      <c r="A1139" s="6" t="str">
        <f>IF(D1139="","",COUNTA($D$10:D1139)+40)</f>
        <v/>
      </c>
      <c r="B1139" s="24"/>
      <c r="C1139" s="6"/>
      <c r="D1139" s="25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9"/>
      <c r="Y1139" s="1" t="str">
        <f t="shared" si="17"/>
        <v/>
      </c>
    </row>
    <row r="1140" spans="1:25" x14ac:dyDescent="0.2">
      <c r="A1140" s="6">
        <f>IF(D1140="","",COUNTA($D$10:D1140)+40)</f>
        <v>668</v>
      </c>
      <c r="B1140" s="24"/>
      <c r="C1140" s="6"/>
      <c r="D1140" s="25" t="s">
        <v>37</v>
      </c>
      <c r="E1140" s="10">
        <v>1</v>
      </c>
      <c r="F1140" s="13">
        <v>0</v>
      </c>
      <c r="G1140" s="13">
        <v>0</v>
      </c>
      <c r="H1140" s="13">
        <v>0</v>
      </c>
      <c r="I1140" s="13">
        <v>0</v>
      </c>
      <c r="J1140" s="13">
        <v>0</v>
      </c>
      <c r="K1140" s="13">
        <v>0</v>
      </c>
      <c r="L1140" s="13">
        <v>0</v>
      </c>
      <c r="M1140" s="13">
        <v>0</v>
      </c>
      <c r="N1140" s="13">
        <v>0</v>
      </c>
      <c r="O1140" s="13">
        <v>0</v>
      </c>
      <c r="P1140" s="13">
        <v>0</v>
      </c>
      <c r="Q1140" s="10">
        <v>1</v>
      </c>
      <c r="R1140" s="13">
        <v>0</v>
      </c>
      <c r="S1140" s="13">
        <v>0</v>
      </c>
      <c r="T1140" s="13">
        <v>0</v>
      </c>
      <c r="U1140" s="13">
        <v>0</v>
      </c>
      <c r="V1140" s="13">
        <v>0</v>
      </c>
      <c r="W1140" s="13">
        <v>0</v>
      </c>
      <c r="X1140" s="8">
        <v>2100</v>
      </c>
      <c r="Y1140" s="1">
        <f t="shared" si="17"/>
        <v>668</v>
      </c>
    </row>
    <row r="1141" spans="1:25" x14ac:dyDescent="0.2">
      <c r="A1141" s="6">
        <f>IF(D1141="","",COUNTA($D$10:D1141)+40)</f>
        <v>669</v>
      </c>
      <c r="B1141" s="24"/>
      <c r="C1141" s="6"/>
      <c r="D1141" s="25" t="s">
        <v>38</v>
      </c>
      <c r="E1141" s="10">
        <v>1</v>
      </c>
      <c r="F1141" s="13">
        <v>0</v>
      </c>
      <c r="G1141" s="13">
        <v>0</v>
      </c>
      <c r="H1141" s="13">
        <v>0</v>
      </c>
      <c r="I1141" s="13">
        <v>0</v>
      </c>
      <c r="J1141" s="13">
        <v>0</v>
      </c>
      <c r="K1141" s="13">
        <v>0</v>
      </c>
      <c r="L1141" s="13">
        <v>0</v>
      </c>
      <c r="M1141" s="13">
        <v>0</v>
      </c>
      <c r="N1141" s="13">
        <v>0</v>
      </c>
      <c r="O1141" s="10">
        <v>1</v>
      </c>
      <c r="P1141" s="13">
        <v>0</v>
      </c>
      <c r="Q1141" s="13">
        <v>0</v>
      </c>
      <c r="R1141" s="13">
        <v>0</v>
      </c>
      <c r="S1141" s="13">
        <v>0</v>
      </c>
      <c r="T1141" s="13">
        <v>0</v>
      </c>
      <c r="U1141" s="13">
        <v>0</v>
      </c>
      <c r="V1141" s="13">
        <v>0</v>
      </c>
      <c r="W1141" s="13">
        <v>0</v>
      </c>
      <c r="X1141" s="8">
        <v>1446</v>
      </c>
      <c r="Y1141" s="1">
        <f t="shared" si="17"/>
        <v>669</v>
      </c>
    </row>
    <row r="1142" spans="1:25" x14ac:dyDescent="0.2">
      <c r="A1142" s="6" t="str">
        <f>IF(D1142="","",COUNTA($D$10:D1142)-17)</f>
        <v/>
      </c>
      <c r="B1142" s="24"/>
      <c r="C1142" s="6"/>
      <c r="D1142" s="25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8"/>
      <c r="Y1142" s="1" t="str">
        <f t="shared" si="17"/>
        <v/>
      </c>
    </row>
    <row r="1143" spans="1:25" x14ac:dyDescent="0.2">
      <c r="A1143" s="6">
        <v>670</v>
      </c>
      <c r="B1143" s="24"/>
      <c r="C1143" s="25" t="s">
        <v>33</v>
      </c>
      <c r="E1143" s="7">
        <v>224</v>
      </c>
      <c r="F1143" s="7">
        <v>37</v>
      </c>
      <c r="G1143" s="7">
        <v>131</v>
      </c>
      <c r="H1143" s="7">
        <v>21</v>
      </c>
      <c r="I1143" s="7">
        <v>20</v>
      </c>
      <c r="J1143" s="7">
        <v>4</v>
      </c>
      <c r="K1143" s="7">
        <v>4</v>
      </c>
      <c r="L1143" s="7">
        <v>1</v>
      </c>
      <c r="M1143" s="7">
        <v>2</v>
      </c>
      <c r="N1143" s="7">
        <v>1</v>
      </c>
      <c r="O1143" s="7">
        <v>1</v>
      </c>
      <c r="P1143" s="14">
        <v>0</v>
      </c>
      <c r="Q1143" s="7">
        <v>1</v>
      </c>
      <c r="R1143" s="7">
        <v>1</v>
      </c>
      <c r="S1143" s="14">
        <v>0</v>
      </c>
      <c r="T1143" s="14">
        <v>0</v>
      </c>
      <c r="U1143" s="14">
        <v>0</v>
      </c>
      <c r="V1143" s="14">
        <v>0</v>
      </c>
      <c r="W1143" s="14">
        <v>0</v>
      </c>
      <c r="X1143" s="8">
        <v>50</v>
      </c>
      <c r="Y1143" s="1">
        <f t="shared" si="17"/>
        <v>670</v>
      </c>
    </row>
    <row r="1144" spans="1:25" x14ac:dyDescent="0.2">
      <c r="A1144" s="6" t="str">
        <f>IF(D1144="","",COUNTA($D$10:D1144)-17)</f>
        <v/>
      </c>
      <c r="B1144" s="24"/>
      <c r="C1144" s="6"/>
      <c r="D1144" s="25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8"/>
      <c r="Y1144" s="1" t="str">
        <f t="shared" si="17"/>
        <v/>
      </c>
    </row>
    <row r="1145" spans="1:25" x14ac:dyDescent="0.2">
      <c r="A1145" s="6">
        <f>IF(D1145="","",COUNTA($D$10:D1145)+41)</f>
        <v>671</v>
      </c>
      <c r="B1145" s="24"/>
      <c r="C1145" s="6"/>
      <c r="D1145" s="25" t="s">
        <v>21</v>
      </c>
      <c r="E1145" s="10">
        <v>142</v>
      </c>
      <c r="F1145" s="10">
        <v>24</v>
      </c>
      <c r="G1145" s="10">
        <v>86</v>
      </c>
      <c r="H1145" s="10">
        <v>14</v>
      </c>
      <c r="I1145" s="10">
        <v>14</v>
      </c>
      <c r="J1145" s="10">
        <v>1</v>
      </c>
      <c r="K1145" s="10">
        <v>2</v>
      </c>
      <c r="L1145" s="13">
        <v>0</v>
      </c>
      <c r="M1145" s="10">
        <v>1</v>
      </c>
      <c r="N1145" s="13">
        <v>0</v>
      </c>
      <c r="O1145" s="13">
        <v>0</v>
      </c>
      <c r="P1145" s="13">
        <v>0</v>
      </c>
      <c r="Q1145" s="13">
        <v>0</v>
      </c>
      <c r="R1145" s="13">
        <v>0</v>
      </c>
      <c r="S1145" s="13">
        <v>0</v>
      </c>
      <c r="T1145" s="13">
        <v>0</v>
      </c>
      <c r="U1145" s="13">
        <v>0</v>
      </c>
      <c r="V1145" s="13">
        <v>0</v>
      </c>
      <c r="W1145" s="13">
        <v>0</v>
      </c>
      <c r="X1145" s="8">
        <v>50</v>
      </c>
      <c r="Y1145" s="1">
        <f t="shared" si="17"/>
        <v>671</v>
      </c>
    </row>
    <row r="1146" spans="1:25" x14ac:dyDescent="0.2">
      <c r="A1146" s="6">
        <f>IF(D1146="","",COUNTA($D$10:D1146)+41)</f>
        <v>672</v>
      </c>
      <c r="B1146" s="24"/>
      <c r="C1146" s="6"/>
      <c r="D1146" s="25" t="s">
        <v>23</v>
      </c>
      <c r="E1146" s="10">
        <v>1</v>
      </c>
      <c r="F1146" s="13">
        <v>0</v>
      </c>
      <c r="G1146" s="10">
        <v>1</v>
      </c>
      <c r="H1146" s="13">
        <v>0</v>
      </c>
      <c r="I1146" s="13">
        <v>0</v>
      </c>
      <c r="J1146" s="13">
        <v>0</v>
      </c>
      <c r="K1146" s="13">
        <v>0</v>
      </c>
      <c r="L1146" s="13">
        <v>0</v>
      </c>
      <c r="M1146" s="13">
        <v>0</v>
      </c>
      <c r="N1146" s="13">
        <v>0</v>
      </c>
      <c r="O1146" s="13">
        <v>0</v>
      </c>
      <c r="P1146" s="13">
        <v>0</v>
      </c>
      <c r="Q1146" s="13">
        <v>0</v>
      </c>
      <c r="R1146" s="13">
        <v>0</v>
      </c>
      <c r="S1146" s="13">
        <v>0</v>
      </c>
      <c r="T1146" s="13">
        <v>0</v>
      </c>
      <c r="U1146" s="13">
        <v>0</v>
      </c>
      <c r="V1146" s="13">
        <v>0</v>
      </c>
      <c r="W1146" s="13">
        <v>0</v>
      </c>
      <c r="X1146" s="8">
        <v>60</v>
      </c>
      <c r="Y1146" s="1">
        <f t="shared" si="17"/>
        <v>672</v>
      </c>
    </row>
    <row r="1147" spans="1:25" x14ac:dyDescent="0.2">
      <c r="A1147" s="6" t="str">
        <f>IF(D1147="","",COUNTA($D$10:D1147)+41)</f>
        <v/>
      </c>
      <c r="B1147" s="24"/>
      <c r="C1147" s="6"/>
      <c r="D1147" s="25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8"/>
      <c r="Y1147" s="1" t="str">
        <f t="shared" si="17"/>
        <v/>
      </c>
    </row>
    <row r="1148" spans="1:25" x14ac:dyDescent="0.2">
      <c r="A1148" s="6">
        <f>IF(D1148="","",COUNTA($D$10:D1148)+41)</f>
        <v>673</v>
      </c>
      <c r="B1148" s="24"/>
      <c r="C1148" s="6"/>
      <c r="D1148" s="25" t="s">
        <v>24</v>
      </c>
      <c r="E1148" s="10">
        <v>29</v>
      </c>
      <c r="F1148" s="10">
        <v>6</v>
      </c>
      <c r="G1148" s="10">
        <v>18</v>
      </c>
      <c r="H1148" s="10">
        <v>2</v>
      </c>
      <c r="I1148" s="10">
        <v>1</v>
      </c>
      <c r="J1148" s="10">
        <v>1</v>
      </c>
      <c r="K1148" s="10">
        <v>1</v>
      </c>
      <c r="L1148" s="13">
        <v>0</v>
      </c>
      <c r="M1148" s="13">
        <v>0</v>
      </c>
      <c r="N1148" s="13">
        <v>0</v>
      </c>
      <c r="O1148" s="13">
        <v>0</v>
      </c>
      <c r="P1148" s="13">
        <v>0</v>
      </c>
      <c r="Q1148" s="13">
        <v>0</v>
      </c>
      <c r="R1148" s="13">
        <v>0</v>
      </c>
      <c r="S1148" s="13">
        <v>0</v>
      </c>
      <c r="T1148" s="13">
        <v>0</v>
      </c>
      <c r="U1148" s="13">
        <v>0</v>
      </c>
      <c r="V1148" s="13">
        <v>0</v>
      </c>
      <c r="W1148" s="13">
        <v>0</v>
      </c>
      <c r="X1148" s="8">
        <v>35</v>
      </c>
      <c r="Y1148" s="1">
        <f t="shared" si="17"/>
        <v>673</v>
      </c>
    </row>
    <row r="1149" spans="1:25" x14ac:dyDescent="0.2">
      <c r="A1149" s="6">
        <f>IF(D1149="","",COUNTA($D$10:D1149)+41)</f>
        <v>674</v>
      </c>
      <c r="B1149" s="24"/>
      <c r="C1149" s="6"/>
      <c r="D1149" s="25" t="s">
        <v>25</v>
      </c>
      <c r="E1149" s="10">
        <v>23</v>
      </c>
      <c r="F1149" s="10">
        <v>6</v>
      </c>
      <c r="G1149" s="10">
        <v>12</v>
      </c>
      <c r="H1149" s="10">
        <v>2</v>
      </c>
      <c r="I1149" s="10">
        <v>2</v>
      </c>
      <c r="J1149" s="10">
        <v>1</v>
      </c>
      <c r="K1149" s="13">
        <v>0</v>
      </c>
      <c r="L1149" s="13">
        <v>0</v>
      </c>
      <c r="M1149" s="13">
        <v>0</v>
      </c>
      <c r="N1149" s="13">
        <v>0</v>
      </c>
      <c r="O1149" s="13">
        <v>0</v>
      </c>
      <c r="P1149" s="13">
        <v>0</v>
      </c>
      <c r="Q1149" s="13">
        <v>0</v>
      </c>
      <c r="R1149" s="13">
        <v>0</v>
      </c>
      <c r="S1149" s="13">
        <v>0</v>
      </c>
      <c r="T1149" s="13">
        <v>0</v>
      </c>
      <c r="U1149" s="13">
        <v>0</v>
      </c>
      <c r="V1149" s="13">
        <v>0</v>
      </c>
      <c r="W1149" s="13">
        <v>0</v>
      </c>
      <c r="X1149" s="8">
        <v>40</v>
      </c>
      <c r="Y1149" s="1">
        <f t="shared" si="17"/>
        <v>674</v>
      </c>
    </row>
    <row r="1150" spans="1:25" x14ac:dyDescent="0.2">
      <c r="A1150" s="6" t="str">
        <f>IF(D1150="","",COUNTA($D$10:D1150)+41)</f>
        <v/>
      </c>
      <c r="B1150" s="24"/>
      <c r="C1150" s="6"/>
      <c r="D1150" s="25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8"/>
      <c r="Y1150" s="1" t="str">
        <f t="shared" si="17"/>
        <v/>
      </c>
    </row>
    <row r="1151" spans="1:25" x14ac:dyDescent="0.2">
      <c r="A1151" s="6">
        <f>IF(D1151="","",COUNTA($D$10:D1151)+41)</f>
        <v>675</v>
      </c>
      <c r="B1151" s="24"/>
      <c r="C1151" s="6"/>
      <c r="D1151" s="25" t="s">
        <v>76</v>
      </c>
      <c r="E1151" s="7">
        <v>52</v>
      </c>
      <c r="F1151" s="7">
        <v>12</v>
      </c>
      <c r="G1151" s="7">
        <v>30</v>
      </c>
      <c r="H1151" s="7">
        <v>4</v>
      </c>
      <c r="I1151" s="7">
        <v>3</v>
      </c>
      <c r="J1151" s="7">
        <v>2</v>
      </c>
      <c r="K1151" s="7">
        <v>1</v>
      </c>
      <c r="L1151" s="14">
        <v>0</v>
      </c>
      <c r="M1151" s="14">
        <v>0</v>
      </c>
      <c r="N1151" s="14">
        <v>0</v>
      </c>
      <c r="O1151" s="14">
        <v>0</v>
      </c>
      <c r="P1151" s="14">
        <v>0</v>
      </c>
      <c r="Q1151" s="14">
        <v>0</v>
      </c>
      <c r="R1151" s="14">
        <v>0</v>
      </c>
      <c r="S1151" s="14">
        <v>0</v>
      </c>
      <c r="T1151" s="14">
        <v>0</v>
      </c>
      <c r="U1151" s="14">
        <v>0</v>
      </c>
      <c r="V1151" s="14">
        <v>0</v>
      </c>
      <c r="W1151" s="14">
        <v>0</v>
      </c>
      <c r="X1151" s="17" t="s">
        <v>56</v>
      </c>
      <c r="Y1151" s="1">
        <f t="shared" si="17"/>
        <v>675</v>
      </c>
    </row>
    <row r="1152" spans="1:25" x14ac:dyDescent="0.2">
      <c r="A1152" s="6" t="str">
        <f>IF(D1152="","",COUNTA($D$10:D1152)+41)</f>
        <v/>
      </c>
      <c r="B1152" s="24"/>
      <c r="C1152" s="6"/>
      <c r="D1152" s="25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9"/>
      <c r="Y1152" s="1" t="str">
        <f t="shared" si="17"/>
        <v/>
      </c>
    </row>
    <row r="1153" spans="1:25" x14ac:dyDescent="0.2">
      <c r="A1153" s="6">
        <f>IF(D1153="","",COUNTA($D$10:D1153)+41)</f>
        <v>676</v>
      </c>
      <c r="B1153" s="24"/>
      <c r="C1153" s="6"/>
      <c r="D1153" s="25" t="s">
        <v>27</v>
      </c>
      <c r="E1153" s="10">
        <v>16</v>
      </c>
      <c r="F1153" s="10">
        <v>1</v>
      </c>
      <c r="G1153" s="10">
        <v>10</v>
      </c>
      <c r="H1153" s="10">
        <v>3</v>
      </c>
      <c r="I1153" s="13">
        <v>0</v>
      </c>
      <c r="J1153" s="10">
        <v>1</v>
      </c>
      <c r="K1153" s="13">
        <v>0</v>
      </c>
      <c r="L1153" s="13">
        <v>0</v>
      </c>
      <c r="M1153" s="13">
        <v>0</v>
      </c>
      <c r="N1153" s="10">
        <v>1</v>
      </c>
      <c r="O1153" s="13">
        <v>0</v>
      </c>
      <c r="P1153" s="13">
        <v>0</v>
      </c>
      <c r="Q1153" s="13">
        <v>0</v>
      </c>
      <c r="R1153" s="13">
        <v>0</v>
      </c>
      <c r="S1153" s="13">
        <v>0</v>
      </c>
      <c r="T1153" s="13">
        <v>0</v>
      </c>
      <c r="U1153" s="13">
        <v>0</v>
      </c>
      <c r="V1153" s="13">
        <v>0</v>
      </c>
      <c r="W1153" s="13">
        <v>0</v>
      </c>
      <c r="X1153" s="8">
        <v>45</v>
      </c>
      <c r="Y1153" s="1">
        <f t="shared" si="17"/>
        <v>676</v>
      </c>
    </row>
    <row r="1154" spans="1:25" x14ac:dyDescent="0.2">
      <c r="A1154" s="6">
        <f>IF(D1154="","",COUNTA($D$10:D1154)+41)</f>
        <v>677</v>
      </c>
      <c r="B1154" s="24"/>
      <c r="C1154" s="6"/>
      <c r="D1154" s="25" t="s">
        <v>28</v>
      </c>
      <c r="E1154" s="10">
        <v>6</v>
      </c>
      <c r="F1154" s="13">
        <v>0</v>
      </c>
      <c r="G1154" s="10">
        <v>2</v>
      </c>
      <c r="H1154" s="13">
        <v>0</v>
      </c>
      <c r="I1154" s="10">
        <v>2</v>
      </c>
      <c r="J1154" s="13">
        <v>0</v>
      </c>
      <c r="K1154" s="13">
        <v>0</v>
      </c>
      <c r="L1154" s="10">
        <v>1</v>
      </c>
      <c r="M1154" s="13">
        <v>0</v>
      </c>
      <c r="N1154" s="13">
        <v>0</v>
      </c>
      <c r="O1154" s="13">
        <v>0</v>
      </c>
      <c r="P1154" s="13">
        <v>0</v>
      </c>
      <c r="Q1154" s="13">
        <v>0</v>
      </c>
      <c r="R1154" s="10">
        <v>1</v>
      </c>
      <c r="S1154" s="13">
        <v>0</v>
      </c>
      <c r="T1154" s="13">
        <v>0</v>
      </c>
      <c r="U1154" s="13">
        <v>0</v>
      </c>
      <c r="V1154" s="13">
        <v>0</v>
      </c>
      <c r="W1154" s="13">
        <v>0</v>
      </c>
      <c r="X1154" s="8">
        <v>169</v>
      </c>
      <c r="Y1154" s="1">
        <f t="shared" si="17"/>
        <v>677</v>
      </c>
    </row>
    <row r="1155" spans="1:25" x14ac:dyDescent="0.2">
      <c r="A1155" s="6" t="str">
        <f>IF(D1155="","",COUNTA($D$10:D1155)+41)</f>
        <v/>
      </c>
      <c r="B1155" s="24"/>
      <c r="C1155" s="6"/>
      <c r="D1155" s="25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8"/>
      <c r="Y1155" s="1" t="str">
        <f t="shared" si="17"/>
        <v/>
      </c>
    </row>
    <row r="1156" spans="1:25" x14ac:dyDescent="0.2">
      <c r="A1156" s="6">
        <f>IF(D1156="","",COUNTA($D$10:D1156)+41)</f>
        <v>678</v>
      </c>
      <c r="B1156" s="24"/>
      <c r="C1156" s="6"/>
      <c r="D1156" s="25" t="s">
        <v>76</v>
      </c>
      <c r="E1156" s="7">
        <v>22</v>
      </c>
      <c r="F1156" s="7">
        <v>1</v>
      </c>
      <c r="G1156" s="7">
        <v>12</v>
      </c>
      <c r="H1156" s="7">
        <v>3</v>
      </c>
      <c r="I1156" s="7">
        <v>2</v>
      </c>
      <c r="J1156" s="7">
        <v>1</v>
      </c>
      <c r="K1156" s="14">
        <v>0</v>
      </c>
      <c r="L1156" s="7">
        <v>1</v>
      </c>
      <c r="M1156" s="14">
        <v>0</v>
      </c>
      <c r="N1156" s="7">
        <v>1</v>
      </c>
      <c r="O1156" s="14">
        <v>0</v>
      </c>
      <c r="P1156" s="14">
        <v>0</v>
      </c>
      <c r="Q1156" s="14">
        <v>0</v>
      </c>
      <c r="R1156" s="7">
        <v>1</v>
      </c>
      <c r="S1156" s="14">
        <v>0</v>
      </c>
      <c r="T1156" s="14">
        <v>0</v>
      </c>
      <c r="U1156" s="14">
        <v>0</v>
      </c>
      <c r="V1156" s="14">
        <v>0</v>
      </c>
      <c r="W1156" s="14">
        <v>0</v>
      </c>
      <c r="X1156" s="17" t="s">
        <v>56</v>
      </c>
      <c r="Y1156" s="1">
        <f t="shared" si="17"/>
        <v>678</v>
      </c>
    </row>
    <row r="1157" spans="1:25" x14ac:dyDescent="0.2">
      <c r="A1157" s="6" t="str">
        <f>IF(D1157="","",COUNTA($D$10:D1157)+41)</f>
        <v/>
      </c>
      <c r="B1157" s="24"/>
      <c r="C1157" s="6"/>
      <c r="D1157" s="25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9"/>
      <c r="Y1157" s="1" t="str">
        <f t="shared" si="17"/>
        <v/>
      </c>
    </row>
    <row r="1158" spans="1:25" x14ac:dyDescent="0.2">
      <c r="A1158" s="6">
        <f>IF(D1158="","",COUNTA($D$10:D1158)+41)</f>
        <v>679</v>
      </c>
      <c r="B1158" s="24"/>
      <c r="C1158" s="6"/>
      <c r="D1158" s="25" t="s">
        <v>30</v>
      </c>
      <c r="E1158" s="10">
        <v>2</v>
      </c>
      <c r="F1158" s="13">
        <v>0</v>
      </c>
      <c r="G1158" s="10">
        <v>1</v>
      </c>
      <c r="H1158" s="13">
        <v>0</v>
      </c>
      <c r="I1158" s="13">
        <v>0</v>
      </c>
      <c r="J1158" s="13">
        <v>0</v>
      </c>
      <c r="K1158" s="13">
        <v>0</v>
      </c>
      <c r="L1158" s="13">
        <v>0</v>
      </c>
      <c r="M1158" s="10">
        <v>1</v>
      </c>
      <c r="N1158" s="13">
        <v>0</v>
      </c>
      <c r="O1158" s="13">
        <v>0</v>
      </c>
      <c r="P1158" s="13">
        <v>0</v>
      </c>
      <c r="Q1158" s="13">
        <v>0</v>
      </c>
      <c r="R1158" s="13">
        <v>0</v>
      </c>
      <c r="S1158" s="13">
        <v>0</v>
      </c>
      <c r="T1158" s="13">
        <v>0</v>
      </c>
      <c r="U1158" s="13">
        <v>0</v>
      </c>
      <c r="V1158" s="13">
        <v>0</v>
      </c>
      <c r="W1158" s="13">
        <v>0</v>
      </c>
      <c r="X1158" s="8">
        <v>360</v>
      </c>
      <c r="Y1158" s="1">
        <f t="shared" si="17"/>
        <v>679</v>
      </c>
    </row>
    <row r="1159" spans="1:25" x14ac:dyDescent="0.2">
      <c r="A1159" s="6">
        <f>IF(D1159="","",COUNTA($D$10:D1159)+41)</f>
        <v>680</v>
      </c>
      <c r="B1159" s="24"/>
      <c r="C1159" s="6"/>
      <c r="D1159" s="25" t="s">
        <v>31</v>
      </c>
      <c r="E1159" s="10">
        <v>4</v>
      </c>
      <c r="F1159" s="13">
        <v>0</v>
      </c>
      <c r="G1159" s="13">
        <v>0</v>
      </c>
      <c r="H1159" s="13">
        <v>0</v>
      </c>
      <c r="I1159" s="10">
        <v>1</v>
      </c>
      <c r="J1159" s="13">
        <v>0</v>
      </c>
      <c r="K1159" s="10">
        <v>1</v>
      </c>
      <c r="L1159" s="13">
        <v>0</v>
      </c>
      <c r="M1159" s="13">
        <v>0</v>
      </c>
      <c r="N1159" s="13">
        <v>0</v>
      </c>
      <c r="O1159" s="10">
        <v>1</v>
      </c>
      <c r="P1159" s="13">
        <v>0</v>
      </c>
      <c r="Q1159" s="10">
        <v>1</v>
      </c>
      <c r="R1159" s="13">
        <v>0</v>
      </c>
      <c r="S1159" s="13">
        <v>0</v>
      </c>
      <c r="T1159" s="13">
        <v>0</v>
      </c>
      <c r="U1159" s="13">
        <v>0</v>
      </c>
      <c r="V1159" s="13">
        <v>0</v>
      </c>
      <c r="W1159" s="13">
        <v>0</v>
      </c>
      <c r="X1159" s="8">
        <v>848</v>
      </c>
      <c r="Y1159" s="1">
        <f t="shared" si="17"/>
        <v>680</v>
      </c>
    </row>
    <row r="1160" spans="1:25" x14ac:dyDescent="0.2">
      <c r="A1160" s="6" t="str">
        <f>IF(D1160="","",COUNTA($D$10:D1160)+41)</f>
        <v/>
      </c>
      <c r="B1160" s="24"/>
      <c r="C1160" s="6"/>
      <c r="D1160" s="25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8"/>
      <c r="Y1160" s="1" t="str">
        <f t="shared" si="17"/>
        <v/>
      </c>
    </row>
    <row r="1161" spans="1:25" x14ac:dyDescent="0.2">
      <c r="A1161" s="6">
        <f>IF(D1161="","",COUNTA($D$10:D1161)+41)</f>
        <v>681</v>
      </c>
      <c r="B1161" s="24"/>
      <c r="C1161" s="6"/>
      <c r="D1161" s="25" t="s">
        <v>76</v>
      </c>
      <c r="E1161" s="7">
        <v>6</v>
      </c>
      <c r="F1161" s="14">
        <v>0</v>
      </c>
      <c r="G1161" s="7">
        <v>1</v>
      </c>
      <c r="H1161" s="14">
        <v>0</v>
      </c>
      <c r="I1161" s="7">
        <v>1</v>
      </c>
      <c r="J1161" s="14">
        <v>0</v>
      </c>
      <c r="K1161" s="7">
        <v>1</v>
      </c>
      <c r="L1161" s="14">
        <v>0</v>
      </c>
      <c r="M1161" s="7">
        <v>1</v>
      </c>
      <c r="N1161" s="14">
        <v>0</v>
      </c>
      <c r="O1161" s="7">
        <v>1</v>
      </c>
      <c r="P1161" s="14">
        <v>0</v>
      </c>
      <c r="Q1161" s="7">
        <v>1</v>
      </c>
      <c r="R1161" s="14">
        <v>0</v>
      </c>
      <c r="S1161" s="14">
        <v>0</v>
      </c>
      <c r="T1161" s="14">
        <v>0</v>
      </c>
      <c r="U1161" s="14">
        <v>0</v>
      </c>
      <c r="V1161" s="14">
        <v>0</v>
      </c>
      <c r="W1161" s="14">
        <v>0</v>
      </c>
      <c r="X1161" s="17" t="s">
        <v>56</v>
      </c>
      <c r="Y1161" s="1">
        <f t="shared" si="17"/>
        <v>681</v>
      </c>
    </row>
    <row r="1162" spans="1:25" x14ac:dyDescent="0.2">
      <c r="A1162" s="6" t="str">
        <f>IF(D1162="","",COUNTA($D$10:D1162)+41)</f>
        <v/>
      </c>
      <c r="B1162" s="24"/>
      <c r="C1162" s="6"/>
      <c r="D1162" s="25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9"/>
      <c r="Y1162" s="1" t="str">
        <f t="shared" si="17"/>
        <v/>
      </c>
    </row>
    <row r="1163" spans="1:25" x14ac:dyDescent="0.2">
      <c r="A1163" s="6">
        <f>IF(D1163="","",COUNTA($D$10:D1163)+41)</f>
        <v>682</v>
      </c>
      <c r="B1163" s="24"/>
      <c r="C1163" s="6"/>
      <c r="D1163" s="25" t="s">
        <v>38</v>
      </c>
      <c r="E1163" s="10">
        <v>1</v>
      </c>
      <c r="F1163" s="13">
        <v>0</v>
      </c>
      <c r="G1163" s="10">
        <v>1</v>
      </c>
      <c r="H1163" s="13">
        <v>0</v>
      </c>
      <c r="I1163" s="13">
        <v>0</v>
      </c>
      <c r="J1163" s="13">
        <v>0</v>
      </c>
      <c r="K1163" s="13">
        <v>0</v>
      </c>
      <c r="L1163" s="13">
        <v>0</v>
      </c>
      <c r="M1163" s="13">
        <v>0</v>
      </c>
      <c r="N1163" s="13">
        <v>0</v>
      </c>
      <c r="O1163" s="13">
        <v>0</v>
      </c>
      <c r="P1163" s="13">
        <v>0</v>
      </c>
      <c r="Q1163" s="13">
        <v>0</v>
      </c>
      <c r="R1163" s="13">
        <v>0</v>
      </c>
      <c r="S1163" s="13">
        <v>0</v>
      </c>
      <c r="T1163" s="13">
        <v>0</v>
      </c>
      <c r="U1163" s="13">
        <v>0</v>
      </c>
      <c r="V1163" s="13">
        <v>0</v>
      </c>
      <c r="W1163" s="13">
        <v>0</v>
      </c>
      <c r="X1163" s="8">
        <v>50</v>
      </c>
      <c r="Y1163" s="1">
        <f t="shared" si="17"/>
        <v>682</v>
      </c>
    </row>
    <row r="1164" spans="1:25" x14ac:dyDescent="0.2">
      <c r="A1164" s="22"/>
      <c r="B1164" s="16"/>
      <c r="C1164" s="22"/>
      <c r="D1164" s="15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  <c r="V1164" s="12"/>
      <c r="W1164" s="12"/>
      <c r="X1164" s="12"/>
      <c r="Y1164" s="16"/>
    </row>
    <row r="1166" spans="1:25" x14ac:dyDescent="0.2">
      <c r="A1166" s="1" t="s">
        <v>75</v>
      </c>
    </row>
    <row r="1167" spans="1:25" x14ac:dyDescent="0.2">
      <c r="A1167" s="1" t="s">
        <v>57</v>
      </c>
    </row>
    <row r="1168" spans="1:25" x14ac:dyDescent="0.2">
      <c r="A1168" s="1" t="s">
        <v>58</v>
      </c>
    </row>
  </sheetData>
  <mergeCells count="29">
    <mergeCell ref="Y5:Y8"/>
    <mergeCell ref="E6:E8"/>
    <mergeCell ref="F6:M6"/>
    <mergeCell ref="N6:X6"/>
    <mergeCell ref="F7:F8"/>
    <mergeCell ref="G7:G8"/>
    <mergeCell ref="S7:S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B10:D10"/>
    <mergeCell ref="B74:D74"/>
    <mergeCell ref="A5:A8"/>
    <mergeCell ref="E5:M5"/>
    <mergeCell ref="N5:X5"/>
    <mergeCell ref="B5:D8"/>
    <mergeCell ref="Q7:Q8"/>
    <mergeCell ref="R7:R8"/>
    <mergeCell ref="T7:T8"/>
    <mergeCell ref="U7:U8"/>
    <mergeCell ref="V7:V8"/>
    <mergeCell ref="W7:W8"/>
    <mergeCell ref="X7:X8"/>
  </mergeCells>
  <printOptions horizontalCentered="1"/>
  <pageMargins left="0.59055118110236227" right="0.59055118110236227" top="0.78740157480314965" bottom="0.78740157480314965" header="0.51181102362204722" footer="0.51181102362204722"/>
  <pageSetup scale="70" pageOrder="overThenDown" orientation="portrait" r:id="rId1"/>
  <headerFooter alignWithMargins="0"/>
  <rowBreaks count="17" manualBreakCount="17">
    <brk id="72" max="16383" man="1"/>
    <brk id="137" max="16383" man="1"/>
    <brk id="200" max="16383" man="1"/>
    <brk id="266" max="16383" man="1"/>
    <brk id="333" max="22" man="1"/>
    <brk id="399" max="16383" man="1"/>
    <brk id="464" max="16383" man="1"/>
    <brk id="529" max="16383" man="1"/>
    <brk id="595" max="16383" man="1"/>
    <brk id="659" max="16383" man="1"/>
    <brk id="727" max="16383" man="1"/>
    <brk id="793" max="16383" man="1"/>
    <brk id="859" max="16383" man="1"/>
    <brk id="926" max="16383" man="1"/>
    <brk id="992" max="16383" man="1"/>
    <brk id="1060" max="22" man="1"/>
    <brk id="1124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28</vt:lpstr>
      <vt:lpstr>'Cuadro 28'!Títulos_a_imprimir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2023-12-22T19:38:00Z</cp:lastPrinted>
  <dcterms:created xsi:type="dcterms:W3CDTF">2023-07-10T19:32:03Z</dcterms:created>
  <dcterms:modified xsi:type="dcterms:W3CDTF">2024-01-16T13:06:26Z</dcterms:modified>
</cp:coreProperties>
</file>